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6" windowHeight="9312" tabRatio="681" activeTab="0"/>
  </bookViews>
  <sheets>
    <sheet name="MiBM-EMS" sheetId="1" r:id="rId1"/>
    <sheet name="wyb-EMS" sheetId="2" r:id="rId2"/>
  </sheets>
  <definedNames/>
  <calcPr fullCalcOnLoad="1"/>
</workbook>
</file>

<file path=xl/sharedStrings.xml><?xml version="1.0" encoding="utf-8"?>
<sst xmlns="http://schemas.openxmlformats.org/spreadsheetml/2006/main" count="233" uniqueCount="119">
  <si>
    <t xml:space="preserve">PAŃSTWOWA WYŻSZA  </t>
  </si>
  <si>
    <t>PLAN STUDIÓW</t>
  </si>
  <si>
    <t>SZKOŁA ZAWODOWA w ELBLĄGU</t>
  </si>
  <si>
    <t>INSTYTUT  POLITECHNICZNY</t>
  </si>
  <si>
    <t>L. egz.</t>
  </si>
  <si>
    <t>Rozdział zajęć programowych na semestry</t>
  </si>
  <si>
    <t>L.p.</t>
  </si>
  <si>
    <t>sem  I</t>
  </si>
  <si>
    <t>sem  II</t>
  </si>
  <si>
    <t>sem  III</t>
  </si>
  <si>
    <t>sem  IV</t>
  </si>
  <si>
    <t>sem  V</t>
  </si>
  <si>
    <t>sem  VI</t>
  </si>
  <si>
    <t>sem  VII</t>
  </si>
  <si>
    <t>w</t>
  </si>
  <si>
    <t>ć</t>
  </si>
  <si>
    <t>l</t>
  </si>
  <si>
    <t>p/s</t>
  </si>
  <si>
    <t>e</t>
  </si>
  <si>
    <t>E</t>
  </si>
  <si>
    <t>Wychowanie fizyczne</t>
  </si>
  <si>
    <t>Matematyka</t>
  </si>
  <si>
    <t>Fizyka</t>
  </si>
  <si>
    <t>Wytrzymałość materiałów</t>
  </si>
  <si>
    <t>Podstawy konstrukcji maszyn</t>
  </si>
  <si>
    <t>Grafika inżynierska</t>
  </si>
  <si>
    <t>Technologia maszyn</t>
  </si>
  <si>
    <t>Obróbka ubytkowa</t>
  </si>
  <si>
    <t>Obróbka bezubytkowa</t>
  </si>
  <si>
    <t>Przetwórstwo tworzyw sztucznych</t>
  </si>
  <si>
    <t>Zarządzanie jakością</t>
  </si>
  <si>
    <t>Seminarium dyplomowe</t>
  </si>
  <si>
    <t xml:space="preserve">RAZEM    </t>
  </si>
  <si>
    <t>Godzin tygodniowo</t>
  </si>
  <si>
    <t>Obowiązuje od:</t>
  </si>
  <si>
    <t>Zmiany:</t>
  </si>
  <si>
    <t>REKTOR</t>
  </si>
  <si>
    <t>Przedmiot humanistyczny - wybieralny</t>
  </si>
  <si>
    <t>Mechanika techniczna</t>
  </si>
  <si>
    <t>Termodynamika techniczna</t>
  </si>
  <si>
    <t>Mechanika płynów</t>
  </si>
  <si>
    <t>Praca dyplomowa</t>
  </si>
  <si>
    <t>Kierunek: MECHANIKA i BUDOWA MASZYN</t>
  </si>
  <si>
    <t>Drgania mechaniczne</t>
  </si>
  <si>
    <t>Materiały inżynierskie</t>
  </si>
  <si>
    <t>Zarządzanie środowiskiem i ekologia</t>
  </si>
  <si>
    <t>Ochrona własności intelektualnej</t>
  </si>
  <si>
    <t>Blok technologiczny</t>
  </si>
  <si>
    <t>Wprowadzenie do matematyki</t>
  </si>
  <si>
    <t>Elektrotechnika</t>
  </si>
  <si>
    <t>Elektronika</t>
  </si>
  <si>
    <t>ECTS</t>
  </si>
  <si>
    <t>Przygotowanie do egzaminu dyplomowego</t>
  </si>
  <si>
    <t>Bezpieczeństwo pracy i ergonomia</t>
  </si>
  <si>
    <t>Język obcy - do wyboru</t>
  </si>
  <si>
    <t>Pracownia dyplomowa</t>
  </si>
  <si>
    <t>Liczba godzin</t>
  </si>
  <si>
    <t>Techniki pracy umysłowej</t>
  </si>
  <si>
    <t>Podstawy automatyki i robotyki</t>
  </si>
  <si>
    <t>Metrologia i systemy pomiarowe</t>
  </si>
  <si>
    <t>STUDIA  PIERWSZEGO STOPNIA - STACJONARNE</t>
  </si>
  <si>
    <t xml:space="preserve">Zatwierdzony </t>
  </si>
  <si>
    <t xml:space="preserve">przez Senat PWSZ w Elblągu </t>
  </si>
  <si>
    <t xml:space="preserve">  Nazwa przedmiotu</t>
  </si>
  <si>
    <t xml:space="preserve"> A.  PRZEDMIOTY KSZTAŁCENIA OGÓLNEGO</t>
  </si>
  <si>
    <t xml:space="preserve"> B.  PRZEDMIOTY  PODSTAWOWE</t>
  </si>
  <si>
    <t xml:space="preserve"> C.  PRZEDMIOTY KIERUNKOWE</t>
  </si>
  <si>
    <t>Technologie informacyjne</t>
  </si>
  <si>
    <t xml:space="preserve"> D.  PRZEDMIOTY SPECJALNOŚCIOWE</t>
  </si>
  <si>
    <t>PWSZ w Elblągu</t>
  </si>
  <si>
    <t>INSTYTUT POLITECHNICZNY</t>
  </si>
  <si>
    <t>Studia pierwszego stopnia - STACJONARNE</t>
  </si>
  <si>
    <t xml:space="preserve">  Nazwa przedmiotu obieralnego</t>
  </si>
  <si>
    <t>Wybrane zagadnienia z psychologii</t>
  </si>
  <si>
    <t>Wybrane zagadnienia z socjologii</t>
  </si>
  <si>
    <t>Podstawy filozofii</t>
  </si>
  <si>
    <t>Elementy wiedzy o sztuce</t>
  </si>
  <si>
    <t>Maszyny tłokowe</t>
  </si>
  <si>
    <t>Maszyny wirnikowe</t>
  </si>
  <si>
    <r>
      <t xml:space="preserve">Kierunek: </t>
    </r>
    <r>
      <rPr>
        <b/>
        <sz val="10"/>
        <rFont val="Arial CE"/>
        <family val="0"/>
      </rPr>
      <t>MECHANIKA i BUDOWA MASZYN</t>
    </r>
  </si>
  <si>
    <t xml:space="preserve">(*) </t>
  </si>
  <si>
    <t>Analiza ekonomiczna dla inżynierów</t>
  </si>
  <si>
    <t>Komputerowo wspomagane projektowanie układów automatyki</t>
  </si>
  <si>
    <t xml:space="preserve">Teoria ruchu pojazdów </t>
  </si>
  <si>
    <t xml:space="preserve">Budowa samochodów </t>
  </si>
  <si>
    <t>Elektrotechnika samochodowa</t>
  </si>
  <si>
    <t>Informatyka pokładowa pojazdów</t>
  </si>
  <si>
    <t>Diagnostyka samochodów</t>
  </si>
  <si>
    <t>Eksploatacja pojazdów samochodowych</t>
  </si>
  <si>
    <t xml:space="preserve">Technologia napraw samochodów </t>
  </si>
  <si>
    <t>Bezpieczeństwo ruchu pojazdów</t>
  </si>
  <si>
    <t xml:space="preserve">Podstawy organizacji serwisu samochodowego </t>
  </si>
  <si>
    <t>Elektronika i automatyka samochodowa</t>
  </si>
  <si>
    <t>Tuning samochodów</t>
  </si>
  <si>
    <t>Pojazdy specjalne</t>
  </si>
  <si>
    <t>Koła i ogumienie</t>
  </si>
  <si>
    <t>Stateczność i kierowalność</t>
  </si>
  <si>
    <r>
      <t xml:space="preserve">Blok D.I </t>
    </r>
    <r>
      <rPr>
        <i/>
        <sz val="9"/>
        <rFont val="Arial CE"/>
        <family val="0"/>
      </rPr>
      <t>(specjalnościowy - 8 ECTS)</t>
    </r>
  </si>
  <si>
    <r>
      <t xml:space="preserve">Blok A.I </t>
    </r>
    <r>
      <rPr>
        <i/>
        <sz val="9"/>
        <rFont val="Arial CE"/>
        <family val="0"/>
      </rPr>
      <t>(humanistyczny - 2 ECTS)</t>
    </r>
  </si>
  <si>
    <r>
      <t xml:space="preserve">Blok A.II </t>
    </r>
    <r>
      <rPr>
        <i/>
        <sz val="9"/>
        <rFont val="Arial CE"/>
        <family val="0"/>
      </rPr>
      <t>(humanistyczny - 1 ECTS)</t>
    </r>
  </si>
  <si>
    <t>Praktyka zawodowa</t>
  </si>
  <si>
    <t>Praktyka zawodowa:  sem. VII - 12 tygodni</t>
  </si>
  <si>
    <t>01-10-2010 r.</t>
  </si>
  <si>
    <t>w dniu 24-06-2010 roku</t>
  </si>
  <si>
    <t>Specjalność: ELEKTROMECHANIKA SAMOCHODOWA</t>
  </si>
  <si>
    <r>
      <t xml:space="preserve">Blok C.II </t>
    </r>
    <r>
      <rPr>
        <i/>
        <sz val="9"/>
        <rFont val="Arial CE"/>
        <family val="0"/>
      </rPr>
      <t>(kierunkowy - 3 ECTS)</t>
    </r>
  </si>
  <si>
    <t>Obliczenia inżynierskie</t>
  </si>
  <si>
    <t xml:space="preserve">Samochodowe silniki spalinowe  </t>
  </si>
  <si>
    <t>Pojazdy hybrydowe</t>
  </si>
  <si>
    <r>
      <t xml:space="preserve">Blok C.I </t>
    </r>
    <r>
      <rPr>
        <i/>
        <sz val="9"/>
        <rFont val="Arial CE"/>
        <family val="0"/>
      </rPr>
      <t>(kierunkowy - 2 ECTS)</t>
    </r>
  </si>
  <si>
    <r>
      <t xml:space="preserve">Blok D.II </t>
    </r>
    <r>
      <rPr>
        <i/>
        <sz val="9"/>
        <rFont val="Arial CE"/>
        <family val="0"/>
      </rPr>
      <t>(specjalnościowy - 2 ECTS)</t>
    </r>
  </si>
  <si>
    <t>Pompy, sprężarki, wentylatory</t>
  </si>
  <si>
    <t>Programowanie sterowników PLC</t>
  </si>
  <si>
    <t>Niekonwencjonalne źródła zasilania samochodów</t>
  </si>
  <si>
    <t>Metody statystyczne w technice</t>
  </si>
  <si>
    <t>Z każdego bloku przedmiotów wybieramy taką liczbę przedmiotów, aby uzyskać wymagana liczbę punktów ECTS</t>
  </si>
  <si>
    <t>Przedmioty wybieralne</t>
  </si>
  <si>
    <t>PRZEDMIOTY WYBIERALNE</t>
  </si>
  <si>
    <r>
      <t xml:space="preserve">Specjalność: </t>
    </r>
    <r>
      <rPr>
        <b/>
        <sz val="9"/>
        <rFont val="Arial CE"/>
        <family val="0"/>
      </rPr>
      <t>ELEKTROMECHANIKA SAMOCHODOWA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</si>
</sst>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28"/>
      <name val="Arial CE"/>
      <family val="2"/>
    </font>
    <font>
      <b/>
      <sz val="9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i/>
      <sz val="9"/>
      <name val="Arial CE"/>
      <family val="2"/>
    </font>
    <font>
      <sz val="5"/>
      <name val="Arial CE"/>
      <family val="2"/>
    </font>
    <font>
      <sz val="6"/>
      <name val="Arial CE"/>
      <family val="2"/>
    </font>
    <font>
      <b/>
      <sz val="7"/>
      <name val="Arial CE"/>
      <family val="2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b/>
      <sz val="14"/>
      <name val="Arial CE"/>
      <family val="0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7" fillId="24" borderId="20" xfId="0" applyFont="1" applyFill="1" applyBorder="1" applyAlignment="1">
      <alignment horizontal="left"/>
    </xf>
    <xf numFmtId="0" fontId="7" fillId="24" borderId="21" xfId="0" applyFont="1" applyFill="1" applyBorder="1" applyAlignment="1">
      <alignment horizontal="left"/>
    </xf>
    <xf numFmtId="0" fontId="7" fillId="24" borderId="22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4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24" borderId="28" xfId="0" applyFont="1" applyFill="1" applyBorder="1" applyAlignment="1">
      <alignment horizontal="left" vertical="center"/>
    </xf>
    <xf numFmtId="0" fontId="7" fillId="24" borderId="22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24" borderId="22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24" borderId="3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left" vertical="center"/>
    </xf>
    <xf numFmtId="0" fontId="7" fillId="24" borderId="38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7" fillId="24" borderId="39" xfId="0" applyFont="1" applyFill="1" applyBorder="1" applyAlignment="1">
      <alignment horizontal="center"/>
    </xf>
    <xf numFmtId="0" fontId="7" fillId="24" borderId="40" xfId="0" applyFont="1" applyFill="1" applyBorder="1" applyAlignment="1">
      <alignment horizontal="left"/>
    </xf>
    <xf numFmtId="0" fontId="5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right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Continuous" vertical="center"/>
    </xf>
    <xf numFmtId="0" fontId="7" fillId="0" borderId="42" xfId="0" applyFont="1" applyFill="1" applyBorder="1" applyAlignment="1">
      <alignment horizontal="centerContinuous" vertical="center"/>
    </xf>
    <xf numFmtId="0" fontId="7" fillId="0" borderId="43" xfId="0" applyFont="1" applyFill="1" applyBorder="1" applyAlignment="1">
      <alignment vertical="center"/>
    </xf>
    <xf numFmtId="0" fontId="7" fillId="0" borderId="44" xfId="0" applyFont="1" applyFill="1" applyBorder="1" applyAlignment="1">
      <alignment horizontal="center" vertical="center"/>
    </xf>
    <xf numFmtId="164" fontId="7" fillId="0" borderId="44" xfId="0" applyNumberFormat="1" applyFont="1" applyFill="1" applyBorder="1" applyAlignment="1">
      <alignment vertical="center"/>
    </xf>
    <xf numFmtId="164" fontId="7" fillId="0" borderId="44" xfId="0" applyNumberFormat="1" applyFont="1" applyFill="1" applyBorder="1" applyAlignment="1">
      <alignment horizontal="centerContinuous" vertical="center"/>
    </xf>
    <xf numFmtId="164" fontId="7" fillId="0" borderId="42" xfId="0" applyNumberFormat="1" applyFont="1" applyFill="1" applyBorder="1" applyAlignment="1">
      <alignment horizontal="centerContinuous" vertical="center"/>
    </xf>
    <xf numFmtId="164" fontId="7" fillId="0" borderId="43" xfId="0" applyNumberFormat="1" applyFont="1" applyFill="1" applyBorder="1" applyAlignment="1">
      <alignment vertical="center"/>
    </xf>
    <xf numFmtId="164" fontId="7" fillId="0" borderId="44" xfId="0" applyNumberFormat="1" applyFont="1" applyFill="1" applyBorder="1" applyAlignment="1">
      <alignment horizontal="center" vertical="center"/>
    </xf>
    <xf numFmtId="164" fontId="7" fillId="0" borderId="4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45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7" fillId="0" borderId="46" xfId="0" applyFont="1" applyBorder="1" applyAlignment="1">
      <alignment horizontal="left"/>
    </xf>
    <xf numFmtId="0" fontId="7" fillId="0" borderId="29" xfId="0" applyFont="1" applyFill="1" applyBorder="1" applyAlignment="1">
      <alignment horizontal="center"/>
    </xf>
    <xf numFmtId="0" fontId="7" fillId="0" borderId="44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24" borderId="4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6" fillId="0" borderId="3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24" borderId="5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25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0" fontId="10" fillId="0" borderId="24" xfId="0" applyFont="1" applyBorder="1" applyAlignment="1">
      <alignment horizontal="center" vertical="center"/>
    </xf>
    <xf numFmtId="0" fontId="11" fillId="24" borderId="54" xfId="0" applyFont="1" applyFill="1" applyBorder="1" applyAlignment="1">
      <alignment horizontal="center"/>
    </xf>
    <xf numFmtId="0" fontId="6" fillId="24" borderId="55" xfId="0" applyFont="1" applyFill="1" applyBorder="1" applyAlignment="1">
      <alignment horizontal="center"/>
    </xf>
    <xf numFmtId="0" fontId="6" fillId="24" borderId="32" xfId="0" applyFont="1" applyFill="1" applyBorder="1" applyAlignment="1">
      <alignment horizontal="left"/>
    </xf>
    <xf numFmtId="0" fontId="11" fillId="24" borderId="32" xfId="0" applyFont="1" applyFill="1" applyBorder="1" applyAlignment="1">
      <alignment horizontal="center"/>
    </xf>
    <xf numFmtId="0" fontId="11" fillId="24" borderId="33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57" xfId="0" applyFont="1" applyBorder="1" applyAlignment="1">
      <alignment horizontal="center" vertical="center"/>
    </xf>
    <xf numFmtId="0" fontId="5" fillId="24" borderId="58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24" xfId="0" applyFont="1" applyFill="1" applyBorder="1" applyAlignment="1">
      <alignment horizontal="left" vertical="center"/>
    </xf>
    <xf numFmtId="0" fontId="7" fillId="24" borderId="59" xfId="0" applyFont="1" applyFill="1" applyBorder="1" applyAlignment="1">
      <alignment horizontal="center"/>
    </xf>
    <xf numFmtId="0" fontId="7" fillId="24" borderId="59" xfId="0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Fill="1" applyBorder="1" applyAlignment="1">
      <alignment horizontal="center"/>
    </xf>
    <xf numFmtId="0" fontId="7" fillId="26" borderId="34" xfId="0" applyFont="1" applyFill="1" applyBorder="1" applyAlignment="1">
      <alignment horizontal="center" vertical="center" wrapText="1"/>
    </xf>
    <xf numFmtId="0" fontId="7" fillId="26" borderId="25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14" fontId="7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57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 horizontal="centerContinuous"/>
    </xf>
    <xf numFmtId="0" fontId="7" fillId="0" borderId="62" xfId="0" applyFont="1" applyBorder="1" applyAlignment="1">
      <alignment horizontal="left"/>
    </xf>
    <xf numFmtId="0" fontId="7" fillId="0" borderId="63" xfId="0" applyFont="1" applyBorder="1" applyAlignment="1">
      <alignment horizontal="left"/>
    </xf>
    <xf numFmtId="0" fontId="7" fillId="0" borderId="64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45" xfId="0" applyFont="1" applyBorder="1" applyAlignment="1">
      <alignment horizontal="left"/>
    </xf>
    <xf numFmtId="0" fontId="7" fillId="0" borderId="45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7" fillId="0" borderId="65" xfId="0" applyFont="1" applyBorder="1" applyAlignment="1">
      <alignment horizontal="centerContinuous"/>
    </xf>
    <xf numFmtId="0" fontId="7" fillId="0" borderId="32" xfId="0" applyFont="1" applyBorder="1" applyAlignment="1">
      <alignment horizontal="centerContinuous"/>
    </xf>
    <xf numFmtId="0" fontId="7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Continuous"/>
    </xf>
    <xf numFmtId="0" fontId="7" fillId="0" borderId="66" xfId="0" applyFont="1" applyBorder="1" applyAlignment="1">
      <alignment/>
    </xf>
    <xf numFmtId="0" fontId="5" fillId="0" borderId="66" xfId="0" applyFont="1" applyBorder="1" applyAlignment="1">
      <alignment/>
    </xf>
    <xf numFmtId="0" fontId="5" fillId="26" borderId="22" xfId="0" applyFont="1" applyFill="1" applyBorder="1" applyAlignment="1">
      <alignment horizontal="center"/>
    </xf>
    <xf numFmtId="0" fontId="7" fillId="26" borderId="25" xfId="0" applyFont="1" applyFill="1" applyBorder="1" applyAlignment="1">
      <alignment horizontal="center" vertical="center"/>
    </xf>
    <xf numFmtId="0" fontId="7" fillId="26" borderId="58" xfId="0" applyFont="1" applyFill="1" applyBorder="1" applyAlignment="1">
      <alignment horizontal="center" vertical="center"/>
    </xf>
    <xf numFmtId="0" fontId="7" fillId="26" borderId="25" xfId="0" applyFont="1" applyFill="1" applyBorder="1" applyAlignment="1">
      <alignment horizontal="center" vertical="center" wrapText="1"/>
    </xf>
    <xf numFmtId="0" fontId="7" fillId="26" borderId="22" xfId="0" applyFont="1" applyFill="1" applyBorder="1" applyAlignment="1">
      <alignment horizontal="center"/>
    </xf>
    <xf numFmtId="0" fontId="7" fillId="26" borderId="0" xfId="0" applyFont="1" applyFill="1" applyBorder="1" applyAlignment="1">
      <alignment horizontal="center" vertical="center"/>
    </xf>
    <xf numFmtId="0" fontId="7" fillId="26" borderId="22" xfId="0" applyFont="1" applyFill="1" applyBorder="1" applyAlignment="1">
      <alignment horizontal="center" vertical="center"/>
    </xf>
    <xf numFmtId="0" fontId="7" fillId="26" borderId="53" xfId="0" applyFont="1" applyFill="1" applyBorder="1" applyAlignment="1">
      <alignment horizontal="center" vertical="center" wrapText="1"/>
    </xf>
    <xf numFmtId="0" fontId="7" fillId="26" borderId="49" xfId="0" applyFont="1" applyFill="1" applyBorder="1" applyAlignment="1">
      <alignment horizontal="center" vertical="center"/>
    </xf>
    <xf numFmtId="0" fontId="7" fillId="26" borderId="35" xfId="0" applyFont="1" applyFill="1" applyBorder="1" applyAlignment="1">
      <alignment horizontal="center"/>
    </xf>
    <xf numFmtId="0" fontId="7" fillId="26" borderId="29" xfId="0" applyFont="1" applyFill="1" applyBorder="1" applyAlignment="1">
      <alignment horizontal="center"/>
    </xf>
    <xf numFmtId="0" fontId="7" fillId="26" borderId="37" xfId="0" applyFont="1" applyFill="1" applyBorder="1" applyAlignment="1">
      <alignment horizontal="center" vertical="center"/>
    </xf>
    <xf numFmtId="0" fontId="7" fillId="26" borderId="38" xfId="0" applyFont="1" applyFill="1" applyBorder="1" applyAlignment="1">
      <alignment horizontal="center" vertical="center"/>
    </xf>
    <xf numFmtId="0" fontId="11" fillId="26" borderId="56" xfId="0" applyFont="1" applyFill="1" applyBorder="1" applyAlignment="1">
      <alignment horizontal="center"/>
    </xf>
    <xf numFmtId="0" fontId="7" fillId="26" borderId="67" xfId="0" applyFont="1" applyFill="1" applyBorder="1" applyAlignment="1">
      <alignment horizontal="center"/>
    </xf>
    <xf numFmtId="0" fontId="7" fillId="26" borderId="68" xfId="0" applyFont="1" applyFill="1" applyBorder="1" applyAlignment="1">
      <alignment horizontal="center" vertical="center"/>
    </xf>
    <xf numFmtId="0" fontId="7" fillId="26" borderId="69" xfId="0" applyFont="1" applyFill="1" applyBorder="1" applyAlignment="1">
      <alignment horizontal="center"/>
    </xf>
    <xf numFmtId="0" fontId="7" fillId="26" borderId="70" xfId="0" applyFont="1" applyFill="1" applyBorder="1" applyAlignment="1">
      <alignment horizontal="center" vertical="center"/>
    </xf>
    <xf numFmtId="0" fontId="11" fillId="26" borderId="67" xfId="0" applyFont="1" applyFill="1" applyBorder="1" applyAlignment="1">
      <alignment horizontal="center"/>
    </xf>
    <xf numFmtId="0" fontId="7" fillId="26" borderId="43" xfId="0" applyFont="1" applyFill="1" applyBorder="1" applyAlignment="1">
      <alignment horizontal="center" vertical="center"/>
    </xf>
    <xf numFmtId="0" fontId="7" fillId="26" borderId="71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24" borderId="32" xfId="0" applyFont="1" applyFill="1" applyBorder="1" applyAlignment="1">
      <alignment horizontal="left" vertical="center"/>
    </xf>
    <xf numFmtId="0" fontId="7" fillId="24" borderId="72" xfId="0" applyFont="1" applyFill="1" applyBorder="1" applyAlignment="1">
      <alignment horizontal="center" vertical="center"/>
    </xf>
    <xf numFmtId="0" fontId="7" fillId="24" borderId="73" xfId="0" applyFont="1" applyFill="1" applyBorder="1" applyAlignment="1">
      <alignment horizontal="center" vertical="center"/>
    </xf>
    <xf numFmtId="0" fontId="5" fillId="0" borderId="74" xfId="0" applyFont="1" applyBorder="1" applyAlignment="1">
      <alignment horizontal="left" vertical="center"/>
    </xf>
    <xf numFmtId="0" fontId="9" fillId="0" borderId="75" xfId="0" applyFont="1" applyBorder="1" applyAlignment="1">
      <alignment/>
    </xf>
    <xf numFmtId="0" fontId="9" fillId="0" borderId="76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7" fillId="26" borderId="77" xfId="0" applyFont="1" applyFill="1" applyBorder="1" applyAlignment="1">
      <alignment horizontal="center" vertical="center"/>
    </xf>
    <xf numFmtId="0" fontId="7" fillId="26" borderId="78" xfId="0" applyFont="1" applyFill="1" applyBorder="1" applyAlignment="1">
      <alignment horizontal="center" vertical="center"/>
    </xf>
    <xf numFmtId="0" fontId="7" fillId="26" borderId="77" xfId="0" applyFont="1" applyFill="1" applyBorder="1" applyAlignment="1">
      <alignment horizontal="center" vertical="center" wrapText="1"/>
    </xf>
    <xf numFmtId="0" fontId="7" fillId="26" borderId="79" xfId="0" applyFont="1" applyFill="1" applyBorder="1" applyAlignment="1">
      <alignment horizontal="center" vertical="center" wrapText="1"/>
    </xf>
    <xf numFmtId="0" fontId="7" fillId="26" borderId="80" xfId="0" applyFont="1" applyFill="1" applyBorder="1" applyAlignment="1">
      <alignment horizontal="center" vertical="center"/>
    </xf>
    <xf numFmtId="0" fontId="7" fillId="26" borderId="77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left"/>
    </xf>
    <xf numFmtId="0" fontId="2" fillId="0" borderId="42" xfId="0" applyFont="1" applyBorder="1" applyAlignment="1">
      <alignment horizontal="center"/>
    </xf>
    <xf numFmtId="0" fontId="5" fillId="0" borderId="45" xfId="0" applyFont="1" applyFill="1" applyBorder="1" applyAlignment="1">
      <alignment/>
    </xf>
    <xf numFmtId="0" fontId="7" fillId="0" borderId="81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5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5" fillId="0" borderId="82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24" borderId="84" xfId="0" applyFont="1" applyFill="1" applyBorder="1" applyAlignment="1">
      <alignment horizontal="center" vertical="center"/>
    </xf>
    <xf numFmtId="0" fontId="7" fillId="26" borderId="84" xfId="0" applyFont="1" applyFill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7" fillId="26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24" borderId="34" xfId="0" applyFont="1" applyFill="1" applyBorder="1" applyAlignment="1">
      <alignment horizontal="center" vertical="center"/>
    </xf>
    <xf numFmtId="0" fontId="7" fillId="26" borderId="34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7" fillId="26" borderId="79" xfId="0" applyFont="1" applyFill="1" applyBorder="1" applyAlignment="1">
      <alignment horizontal="center" vertical="center"/>
    </xf>
    <xf numFmtId="0" fontId="5" fillId="0" borderId="88" xfId="0" applyFont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24" borderId="90" xfId="0" applyFont="1" applyFill="1" applyBorder="1" applyAlignment="1">
      <alignment horizontal="center" vertical="center" wrapText="1"/>
    </xf>
    <xf numFmtId="0" fontId="7" fillId="26" borderId="90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26" borderId="91" xfId="0" applyFont="1" applyFill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left" vertical="center" wrapText="1"/>
    </xf>
    <xf numFmtId="0" fontId="5" fillId="0" borderId="93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5" fillId="0" borderId="9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24" borderId="97" xfId="0" applyFont="1" applyFill="1" applyBorder="1" applyAlignment="1">
      <alignment horizontal="center" vertical="center"/>
    </xf>
    <xf numFmtId="0" fontId="7" fillId="26" borderId="97" xfId="0" applyFont="1" applyFill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7" fillId="26" borderId="9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left"/>
    </xf>
    <xf numFmtId="0" fontId="5" fillId="25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left" vertical="center" wrapText="1"/>
    </xf>
    <xf numFmtId="0" fontId="5" fillId="0" borderId="100" xfId="0" applyFont="1" applyFill="1" applyBorder="1" applyAlignment="1">
      <alignment horizontal="left" vertical="center"/>
    </xf>
    <xf numFmtId="0" fontId="5" fillId="0" borderId="101" xfId="0" applyFont="1" applyFill="1" applyBorder="1" applyAlignment="1">
      <alignment horizontal="left" vertical="center" wrapText="1"/>
    </xf>
    <xf numFmtId="0" fontId="10" fillId="0" borderId="89" xfId="0" applyFont="1" applyFill="1" applyBorder="1" applyAlignment="1">
      <alignment horizontal="center" vertical="center" wrapText="1"/>
    </xf>
    <xf numFmtId="0" fontId="5" fillId="25" borderId="86" xfId="0" applyFont="1" applyFill="1" applyBorder="1" applyAlignment="1">
      <alignment horizontal="left" vertical="center" wrapText="1"/>
    </xf>
    <xf numFmtId="0" fontId="5" fillId="25" borderId="102" xfId="0" applyFont="1" applyFill="1" applyBorder="1" applyAlignment="1">
      <alignment horizontal="left" vertical="center" wrapText="1"/>
    </xf>
    <xf numFmtId="0" fontId="5" fillId="0" borderId="103" xfId="0" applyFont="1" applyBorder="1" applyAlignment="1">
      <alignment horizontal="center" vertical="center" textRotation="90"/>
    </xf>
    <xf numFmtId="0" fontId="5" fillId="0" borderId="51" xfId="0" applyFont="1" applyBorder="1" applyAlignment="1">
      <alignment horizontal="center" vertical="center" textRotation="90"/>
    </xf>
    <xf numFmtId="0" fontId="5" fillId="0" borderId="48" xfId="0" applyFont="1" applyBorder="1" applyAlignment="1">
      <alignment horizontal="center" vertical="center" textRotation="90"/>
    </xf>
    <xf numFmtId="0" fontId="5" fillId="0" borderId="104" xfId="0" applyFont="1" applyBorder="1" applyAlignment="1">
      <alignment horizontal="center" vertical="center" textRotation="90" wrapText="1"/>
    </xf>
    <xf numFmtId="0" fontId="5" fillId="0" borderId="7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/>
    </xf>
    <xf numFmtId="0" fontId="5" fillId="0" borderId="105" xfId="0" applyFont="1" applyBorder="1" applyAlignment="1">
      <alignment horizontal="center" vertical="center" textRotation="90"/>
    </xf>
    <xf numFmtId="0" fontId="5" fillId="0" borderId="106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107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108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109" xfId="0" applyFont="1" applyBorder="1" applyAlignment="1">
      <alignment horizontal="left"/>
    </xf>
    <xf numFmtId="0" fontId="4" fillId="0" borderId="10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109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7"/>
  <sheetViews>
    <sheetView tabSelected="1" view="pageLayout" zoomScaleNormal="90" workbookViewId="0" topLeftCell="A1">
      <pane ySplit="12048" topLeftCell="BM70" activePane="topLeft" state="split"/>
      <selection pane="topLeft" activeCell="B38" sqref="B38"/>
      <selection pane="bottomLeft" activeCell="AV73" sqref="AV73"/>
    </sheetView>
  </sheetViews>
  <sheetFormatPr defaultColWidth="9.375" defaultRowHeight="12.75"/>
  <cols>
    <col min="1" max="1" width="2.625" style="21" customWidth="1"/>
    <col min="2" max="2" width="29.50390625" style="68" customWidth="1"/>
    <col min="3" max="3" width="2.875" style="69" customWidth="1"/>
    <col min="4" max="4" width="3.50390625" style="69" customWidth="1"/>
    <col min="5" max="5" width="4.50390625" style="69" customWidth="1"/>
    <col min="6" max="10" width="2.50390625" style="6" customWidth="1"/>
    <col min="11" max="11" width="3.125" style="6" customWidth="1"/>
    <col min="12" max="16" width="2.50390625" style="6" customWidth="1"/>
    <col min="17" max="17" width="3.00390625" style="157" customWidth="1"/>
    <col min="18" max="22" width="2.50390625" style="6" customWidth="1"/>
    <col min="23" max="23" width="3.00390625" style="157" customWidth="1"/>
    <col min="24" max="24" width="2.875" style="6" customWidth="1"/>
    <col min="25" max="25" width="3.375" style="6" customWidth="1"/>
    <col min="26" max="28" width="2.50390625" style="6" customWidth="1"/>
    <col min="29" max="29" width="3.00390625" style="157" customWidth="1"/>
    <col min="30" max="30" width="2.875" style="6" customWidth="1"/>
    <col min="31" max="32" width="3.375" style="6" customWidth="1"/>
    <col min="33" max="33" width="2.625" style="6" customWidth="1"/>
    <col min="34" max="34" width="2.50390625" style="6" customWidth="1"/>
    <col min="35" max="35" width="3.00390625" style="157" customWidth="1"/>
    <col min="36" max="36" width="3.625" style="6" customWidth="1"/>
    <col min="37" max="38" width="2.50390625" style="6" customWidth="1"/>
    <col min="39" max="39" width="3.50390625" style="6" customWidth="1"/>
    <col min="40" max="40" width="2.50390625" style="6" customWidth="1"/>
    <col min="41" max="41" width="3.00390625" style="157" customWidth="1"/>
    <col min="42" max="46" width="2.50390625" style="6" customWidth="1"/>
    <col min="47" max="47" width="3.375" style="157" customWidth="1"/>
    <col min="48" max="16384" width="9.375" style="6" customWidth="1"/>
  </cols>
  <sheetData>
    <row r="1" spans="1:47" ht="35.25">
      <c r="A1" s="1" t="s">
        <v>0</v>
      </c>
      <c r="B1" s="2"/>
      <c r="C1" s="3"/>
      <c r="D1" s="3"/>
      <c r="E1" s="3"/>
      <c r="F1" s="4"/>
      <c r="H1"/>
      <c r="I1"/>
      <c r="J1" s="5" t="s">
        <v>1</v>
      </c>
      <c r="L1" s="4"/>
      <c r="M1" s="4"/>
      <c r="N1" s="4"/>
      <c r="O1" s="4"/>
      <c r="P1" s="4"/>
      <c r="Q1" s="158"/>
      <c r="R1" s="4"/>
      <c r="S1" s="4"/>
      <c r="T1" s="4"/>
      <c r="U1" s="4"/>
      <c r="V1" s="4"/>
      <c r="W1" s="158"/>
      <c r="X1" s="4"/>
      <c r="Y1" s="4"/>
      <c r="Z1" s="4"/>
      <c r="AA1" s="4"/>
      <c r="AB1" s="4"/>
      <c r="AC1" s="158"/>
      <c r="AD1" s="4"/>
      <c r="AE1" s="4"/>
      <c r="AF1" s="4"/>
      <c r="AG1" s="4"/>
      <c r="AH1" s="4"/>
      <c r="AI1" s="158"/>
      <c r="AJ1" s="4"/>
      <c r="AK1" s="4"/>
      <c r="AL1" s="4"/>
      <c r="AM1" s="4"/>
      <c r="AN1" s="4"/>
      <c r="AO1" s="158"/>
      <c r="AP1" s="4"/>
      <c r="AQ1" s="4"/>
      <c r="AR1" s="4"/>
      <c r="AS1" s="4"/>
      <c r="AT1" s="4"/>
      <c r="AU1" s="158"/>
    </row>
    <row r="2" spans="1:47" ht="12.75">
      <c r="A2" s="1" t="s">
        <v>2</v>
      </c>
      <c r="B2"/>
      <c r="C2" s="7"/>
      <c r="D2" s="7"/>
      <c r="E2" s="7"/>
      <c r="F2" s="4"/>
      <c r="G2" s="4"/>
      <c r="H2"/>
      <c r="I2" s="4"/>
      <c r="J2" s="8"/>
      <c r="K2" s="8"/>
      <c r="L2" s="4"/>
      <c r="M2" s="4"/>
      <c r="N2" s="4"/>
      <c r="O2" s="4"/>
      <c r="P2" s="4"/>
      <c r="Q2" s="159"/>
      <c r="R2" s="4"/>
      <c r="S2" s="4"/>
      <c r="T2" s="4"/>
      <c r="U2" s="4"/>
      <c r="V2" s="4"/>
      <c r="W2" s="159"/>
      <c r="X2" s="4"/>
      <c r="Y2" s="4"/>
      <c r="Z2" s="4"/>
      <c r="AA2" s="4"/>
      <c r="AC2" s="159"/>
      <c r="AD2" s="4"/>
      <c r="AE2" s="4"/>
      <c r="AF2" s="4"/>
      <c r="AG2" s="4"/>
      <c r="AH2" s="4"/>
      <c r="AI2" s="159"/>
      <c r="AJ2" s="4"/>
      <c r="AK2" s="4"/>
      <c r="AL2" s="4"/>
      <c r="AM2" s="4"/>
      <c r="AN2" s="4"/>
      <c r="AO2" s="159"/>
      <c r="AP2" s="4"/>
      <c r="AQ2" s="4"/>
      <c r="AR2" s="4"/>
      <c r="AS2" s="4"/>
      <c r="AT2" s="4"/>
      <c r="AU2" s="159"/>
    </row>
    <row r="3" spans="1:47" ht="12.75">
      <c r="A3"/>
      <c r="B3" s="9"/>
      <c r="C3" s="4"/>
      <c r="D3" s="4"/>
      <c r="E3" s="4"/>
      <c r="F3" s="4"/>
      <c r="G3" s="4"/>
      <c r="H3"/>
      <c r="I3" s="4"/>
      <c r="J3" s="8"/>
      <c r="K3" s="8"/>
      <c r="L3" s="4"/>
      <c r="M3" s="4"/>
      <c r="N3" s="4"/>
      <c r="O3" s="4"/>
      <c r="P3" s="4"/>
      <c r="Q3" s="159"/>
      <c r="R3"/>
      <c r="S3" s="4"/>
      <c r="T3"/>
      <c r="U3" s="10"/>
      <c r="V3"/>
      <c r="W3" s="159"/>
      <c r="Y3" s="4"/>
      <c r="Z3" s="4"/>
      <c r="AC3" s="290" t="s">
        <v>79</v>
      </c>
      <c r="AH3" s="4"/>
      <c r="AI3" s="159"/>
      <c r="AJ3" s="4"/>
      <c r="AK3" s="4"/>
      <c r="AL3" s="4"/>
      <c r="AM3" s="4"/>
      <c r="AN3" s="4"/>
      <c r="AO3" s="159"/>
      <c r="AP3" s="4"/>
      <c r="AQ3" s="4"/>
      <c r="AR3" s="4"/>
      <c r="AS3" s="4"/>
      <c r="AT3" s="4"/>
      <c r="AU3" s="159"/>
    </row>
    <row r="4" spans="1:47" ht="12.75" customHeight="1">
      <c r="A4" s="11" t="s">
        <v>3</v>
      </c>
      <c r="B4"/>
      <c r="C4" s="4"/>
      <c r="D4" s="4"/>
      <c r="E4" s="4"/>
      <c r="F4" s="4"/>
      <c r="G4" s="1" t="s">
        <v>60</v>
      </c>
      <c r="L4" s="4"/>
      <c r="M4" s="4"/>
      <c r="N4" s="4"/>
      <c r="O4" s="4"/>
      <c r="P4" s="4"/>
      <c r="Q4" s="158"/>
      <c r="R4" s="4"/>
      <c r="S4" s="4"/>
      <c r="T4"/>
      <c r="V4"/>
      <c r="W4" s="158"/>
      <c r="Y4" s="4"/>
      <c r="Z4" s="4"/>
      <c r="AC4" s="291" t="s">
        <v>118</v>
      </c>
      <c r="AH4"/>
      <c r="AI4" s="158"/>
      <c r="AJ4" s="4"/>
      <c r="AK4" s="4"/>
      <c r="AL4" s="4"/>
      <c r="AM4" s="4"/>
      <c r="AN4" s="4"/>
      <c r="AO4" s="158"/>
      <c r="AP4" s="4"/>
      <c r="AQ4" s="4"/>
      <c r="AR4" s="4"/>
      <c r="AS4" s="4"/>
      <c r="AT4" s="4"/>
      <c r="AU4" s="158"/>
    </row>
    <row r="5" spans="1:47" ht="7.5" customHeight="1" thickBot="1">
      <c r="A5" s="12"/>
      <c r="B5" s="2"/>
      <c r="C5" s="3"/>
      <c r="D5" s="232"/>
      <c r="E5" s="232"/>
      <c r="F5" s="4"/>
      <c r="G5" s="4"/>
      <c r="H5" s="4"/>
      <c r="I5" s="4"/>
      <c r="J5" s="8"/>
      <c r="K5" s="8"/>
      <c r="L5" s="4"/>
      <c r="M5" s="4"/>
      <c r="N5" s="4"/>
      <c r="O5" s="4"/>
      <c r="P5" s="4"/>
      <c r="Q5" s="159"/>
      <c r="R5" s="4"/>
      <c r="S5" s="4"/>
      <c r="T5"/>
      <c r="U5"/>
      <c r="V5"/>
      <c r="W5" s="159"/>
      <c r="X5" s="4"/>
      <c r="Y5" s="4"/>
      <c r="Z5" s="4"/>
      <c r="AA5" s="4"/>
      <c r="AB5" s="4"/>
      <c r="AC5" s="159"/>
      <c r="AD5" s="4"/>
      <c r="AE5" s="4"/>
      <c r="AF5" s="4"/>
      <c r="AG5" s="4"/>
      <c r="AH5" s="4"/>
      <c r="AI5" s="159"/>
      <c r="AJ5" s="4"/>
      <c r="AK5" s="4"/>
      <c r="AL5" s="4"/>
      <c r="AM5" s="4"/>
      <c r="AN5" s="4"/>
      <c r="AO5" s="159"/>
      <c r="AP5" s="4"/>
      <c r="AQ5" s="4"/>
      <c r="AR5" s="4"/>
      <c r="AS5" s="4"/>
      <c r="AT5" s="4"/>
      <c r="AU5" s="159"/>
    </row>
    <row r="6" spans="1:47" s="17" customFormat="1" ht="14.25" customHeight="1" thickBot="1" thickTop="1">
      <c r="A6" s="13"/>
      <c r="B6" s="14"/>
      <c r="C6" s="306" t="s">
        <v>4</v>
      </c>
      <c r="D6" s="311" t="s">
        <v>51</v>
      </c>
      <c r="E6" s="309" t="s">
        <v>56</v>
      </c>
      <c r="F6" s="15"/>
      <c r="G6" s="15"/>
      <c r="H6" s="16"/>
      <c r="I6" s="16"/>
      <c r="J6" s="16"/>
      <c r="K6" s="16"/>
      <c r="L6" s="16"/>
      <c r="M6" s="16"/>
      <c r="N6" s="16"/>
      <c r="O6" s="16"/>
      <c r="P6" s="16"/>
      <c r="Q6" s="160"/>
      <c r="R6" s="16"/>
      <c r="S6" s="16"/>
      <c r="T6" s="16"/>
      <c r="U6" s="16"/>
      <c r="V6" s="16" t="s">
        <v>5</v>
      </c>
      <c r="W6" s="160"/>
      <c r="X6" s="16"/>
      <c r="Y6" s="16"/>
      <c r="Z6" s="16"/>
      <c r="AA6" s="16"/>
      <c r="AB6" s="16"/>
      <c r="AC6" s="160"/>
      <c r="AD6" s="16"/>
      <c r="AE6" s="16"/>
      <c r="AF6" s="16"/>
      <c r="AG6" s="16"/>
      <c r="AH6" s="16"/>
      <c r="AI6" s="160"/>
      <c r="AJ6" s="16"/>
      <c r="AK6" s="16"/>
      <c r="AL6" s="16"/>
      <c r="AM6" s="16"/>
      <c r="AN6" s="16"/>
      <c r="AO6" s="160"/>
      <c r="AP6" s="16"/>
      <c r="AQ6" s="16"/>
      <c r="AR6" s="16"/>
      <c r="AS6" s="16"/>
      <c r="AT6" s="16"/>
      <c r="AU6" s="184"/>
    </row>
    <row r="7" spans="1:47" s="17" customFormat="1" ht="14.25" customHeight="1">
      <c r="A7" s="18" t="s">
        <v>6</v>
      </c>
      <c r="B7" s="224" t="s">
        <v>63</v>
      </c>
      <c r="C7" s="307"/>
      <c r="D7" s="311"/>
      <c r="E7" s="309"/>
      <c r="F7" s="313" t="s">
        <v>7</v>
      </c>
      <c r="G7" s="314"/>
      <c r="H7" s="314"/>
      <c r="I7" s="314"/>
      <c r="J7" s="314"/>
      <c r="K7" s="315"/>
      <c r="L7" s="313" t="s">
        <v>8</v>
      </c>
      <c r="M7" s="314"/>
      <c r="N7" s="314"/>
      <c r="O7" s="314"/>
      <c r="P7" s="314"/>
      <c r="Q7" s="315"/>
      <c r="R7" s="313" t="s">
        <v>9</v>
      </c>
      <c r="S7" s="314"/>
      <c r="T7" s="314"/>
      <c r="U7" s="314"/>
      <c r="V7" s="314"/>
      <c r="W7" s="315"/>
      <c r="X7" s="313" t="s">
        <v>10</v>
      </c>
      <c r="Y7" s="314"/>
      <c r="Z7" s="314"/>
      <c r="AA7" s="314"/>
      <c r="AB7" s="314"/>
      <c r="AC7" s="315"/>
      <c r="AD7" s="313" t="s">
        <v>11</v>
      </c>
      <c r="AE7" s="314"/>
      <c r="AF7" s="314"/>
      <c r="AG7" s="314"/>
      <c r="AH7" s="314"/>
      <c r="AI7" s="315"/>
      <c r="AJ7" s="313" t="s">
        <v>12</v>
      </c>
      <c r="AK7" s="314"/>
      <c r="AL7" s="314"/>
      <c r="AM7" s="314"/>
      <c r="AN7" s="314"/>
      <c r="AO7" s="315"/>
      <c r="AP7" s="313" t="s">
        <v>13</v>
      </c>
      <c r="AQ7" s="314"/>
      <c r="AR7" s="314"/>
      <c r="AS7" s="314"/>
      <c r="AT7" s="314"/>
      <c r="AU7" s="316"/>
    </row>
    <row r="8" spans="1:47" s="17" customFormat="1" ht="13.5" customHeight="1" thickBot="1">
      <c r="A8" s="22"/>
      <c r="B8" s="23"/>
      <c r="C8" s="308"/>
      <c r="D8" s="312"/>
      <c r="E8" s="310"/>
      <c r="F8" s="25" t="s">
        <v>14</v>
      </c>
      <c r="G8" s="24" t="s">
        <v>15</v>
      </c>
      <c r="H8" s="24" t="s">
        <v>16</v>
      </c>
      <c r="I8" s="26" t="s">
        <v>17</v>
      </c>
      <c r="J8" s="27" t="s">
        <v>18</v>
      </c>
      <c r="K8" s="222" t="s">
        <v>51</v>
      </c>
      <c r="L8" s="25" t="s">
        <v>14</v>
      </c>
      <c r="M8" s="24" t="s">
        <v>15</v>
      </c>
      <c r="N8" s="24" t="s">
        <v>16</v>
      </c>
      <c r="O8" s="26" t="s">
        <v>17</v>
      </c>
      <c r="P8" s="27" t="s">
        <v>18</v>
      </c>
      <c r="Q8" s="222" t="s">
        <v>51</v>
      </c>
      <c r="R8" s="25" t="s">
        <v>14</v>
      </c>
      <c r="S8" s="24" t="s">
        <v>15</v>
      </c>
      <c r="T8" s="24" t="s">
        <v>16</v>
      </c>
      <c r="U8" s="26" t="s">
        <v>17</v>
      </c>
      <c r="V8" s="27" t="s">
        <v>18</v>
      </c>
      <c r="W8" s="222" t="s">
        <v>51</v>
      </c>
      <c r="X8" s="25" t="s">
        <v>14</v>
      </c>
      <c r="Y8" s="24" t="s">
        <v>15</v>
      </c>
      <c r="Z8" s="24" t="s">
        <v>16</v>
      </c>
      <c r="AA8" s="26" t="s">
        <v>17</v>
      </c>
      <c r="AB8" s="27" t="s">
        <v>18</v>
      </c>
      <c r="AC8" s="222" t="s">
        <v>51</v>
      </c>
      <c r="AD8" s="25" t="s">
        <v>14</v>
      </c>
      <c r="AE8" s="24" t="s">
        <v>15</v>
      </c>
      <c r="AF8" s="24" t="s">
        <v>16</v>
      </c>
      <c r="AG8" s="26" t="s">
        <v>17</v>
      </c>
      <c r="AH8" s="27" t="s">
        <v>18</v>
      </c>
      <c r="AI8" s="222" t="s">
        <v>51</v>
      </c>
      <c r="AJ8" s="25" t="s">
        <v>14</v>
      </c>
      <c r="AK8" s="24" t="s">
        <v>15</v>
      </c>
      <c r="AL8" s="24" t="s">
        <v>16</v>
      </c>
      <c r="AM8" s="26" t="s">
        <v>17</v>
      </c>
      <c r="AN8" s="27" t="s">
        <v>18</v>
      </c>
      <c r="AO8" s="222" t="s">
        <v>51</v>
      </c>
      <c r="AP8" s="25" t="s">
        <v>14</v>
      </c>
      <c r="AQ8" s="24" t="s">
        <v>15</v>
      </c>
      <c r="AR8" s="24" t="s">
        <v>16</v>
      </c>
      <c r="AS8" s="26" t="s">
        <v>17</v>
      </c>
      <c r="AT8" s="27" t="s">
        <v>18</v>
      </c>
      <c r="AU8" s="223" t="s">
        <v>51</v>
      </c>
    </row>
    <row r="9" spans="1:47" s="17" customFormat="1" ht="12.75" customHeight="1" thickBot="1">
      <c r="A9" s="28" t="s">
        <v>64</v>
      </c>
      <c r="B9" s="29"/>
      <c r="C9" s="30"/>
      <c r="D9" s="164">
        <f>SUM(D10:D17)</f>
        <v>17</v>
      </c>
      <c r="E9" s="31">
        <f>SUM(E10:E17)</f>
        <v>345</v>
      </c>
      <c r="F9" s="32"/>
      <c r="G9" s="32"/>
      <c r="H9" s="32"/>
      <c r="I9" s="32"/>
      <c r="J9" s="32"/>
      <c r="K9" s="195"/>
      <c r="L9" s="32"/>
      <c r="M9" s="32"/>
      <c r="N9" s="32"/>
      <c r="O9" s="32"/>
      <c r="P9" s="32"/>
      <c r="Q9" s="199"/>
      <c r="R9" s="32"/>
      <c r="S9" s="32"/>
      <c r="T9" s="32"/>
      <c r="U9" s="32"/>
      <c r="V9" s="32"/>
      <c r="W9" s="199"/>
      <c r="X9" s="32"/>
      <c r="Y9" s="32"/>
      <c r="Z9" s="32"/>
      <c r="AA9" s="32"/>
      <c r="AB9" s="32"/>
      <c r="AC9" s="199"/>
      <c r="AD9" s="32"/>
      <c r="AE9" s="32"/>
      <c r="AF9" s="32"/>
      <c r="AG9" s="32"/>
      <c r="AH9" s="32"/>
      <c r="AI9" s="199"/>
      <c r="AJ9" s="32"/>
      <c r="AK9" s="32"/>
      <c r="AL9" s="32"/>
      <c r="AM9" s="32"/>
      <c r="AN9" s="32"/>
      <c r="AO9" s="199"/>
      <c r="AP9" s="32"/>
      <c r="AQ9" s="32"/>
      <c r="AR9" s="32"/>
      <c r="AS9" s="32"/>
      <c r="AT9" s="32"/>
      <c r="AU9" s="209"/>
    </row>
    <row r="10" spans="1:47" s="49" customFormat="1" ht="15" customHeight="1">
      <c r="A10" s="52">
        <v>1</v>
      </c>
      <c r="B10" s="127" t="s">
        <v>54</v>
      </c>
      <c r="C10" s="53">
        <f aca="true" t="shared" si="0" ref="C10:C17">COUNTA(J10,P10,V10,AB10,AH10,AN10,AT10)</f>
        <v>1</v>
      </c>
      <c r="D10" s="54">
        <f aca="true" t="shared" si="1" ref="D10:D17">SUM(K10,Q10,W10,AC10,AI10,AO10,AU10)</f>
        <v>5</v>
      </c>
      <c r="E10" s="166">
        <f aca="true" t="shared" si="2" ref="E10:E17">SUM(F10:I10,L10:O10,R10:U10,X10:AA10,AD10:AG10,AJ10:AM10,AP10:AS10)*15</f>
        <v>120</v>
      </c>
      <c r="F10" s="54"/>
      <c r="G10" s="56"/>
      <c r="H10" s="56"/>
      <c r="I10" s="56"/>
      <c r="J10" s="57"/>
      <c r="K10" s="196"/>
      <c r="L10" s="56"/>
      <c r="M10" s="56">
        <v>2</v>
      </c>
      <c r="N10" s="56"/>
      <c r="O10" s="56"/>
      <c r="P10" s="57"/>
      <c r="Q10" s="196">
        <v>1</v>
      </c>
      <c r="R10" s="54"/>
      <c r="S10" s="56">
        <v>2</v>
      </c>
      <c r="T10" s="56"/>
      <c r="U10" s="56"/>
      <c r="V10" s="57"/>
      <c r="W10" s="196">
        <v>1</v>
      </c>
      <c r="X10" s="56"/>
      <c r="Y10" s="56">
        <v>2</v>
      </c>
      <c r="Z10" s="56"/>
      <c r="AA10" s="56"/>
      <c r="AB10" s="57"/>
      <c r="AC10" s="196">
        <v>1</v>
      </c>
      <c r="AD10" s="54"/>
      <c r="AE10" s="56">
        <v>2</v>
      </c>
      <c r="AF10" s="56"/>
      <c r="AG10" s="56"/>
      <c r="AH10" s="57" t="s">
        <v>19</v>
      </c>
      <c r="AI10" s="196">
        <v>2</v>
      </c>
      <c r="AJ10" s="56"/>
      <c r="AK10" s="56"/>
      <c r="AL10" s="56"/>
      <c r="AM10" s="56"/>
      <c r="AN10" s="57"/>
      <c r="AO10" s="196"/>
      <c r="AP10" s="54"/>
      <c r="AQ10" s="56"/>
      <c r="AR10" s="56"/>
      <c r="AS10" s="56"/>
      <c r="AT10" s="57"/>
      <c r="AU10" s="225"/>
    </row>
    <row r="11" spans="1:47" s="49" customFormat="1" ht="15" customHeight="1">
      <c r="A11" s="52">
        <v>2</v>
      </c>
      <c r="B11" s="163" t="s">
        <v>57</v>
      </c>
      <c r="C11" s="53">
        <f t="shared" si="0"/>
        <v>0</v>
      </c>
      <c r="D11" s="54">
        <f t="shared" si="1"/>
        <v>1</v>
      </c>
      <c r="E11" s="166">
        <f t="shared" si="2"/>
        <v>15</v>
      </c>
      <c r="F11" s="58"/>
      <c r="G11" s="59">
        <v>1</v>
      </c>
      <c r="H11" s="59"/>
      <c r="I11" s="56"/>
      <c r="J11" s="57"/>
      <c r="K11" s="196">
        <v>1</v>
      </c>
      <c r="L11" s="56"/>
      <c r="M11" s="56"/>
      <c r="N11" s="56"/>
      <c r="O11" s="56"/>
      <c r="P11" s="57"/>
      <c r="Q11" s="196"/>
      <c r="R11" s="54"/>
      <c r="S11" s="56"/>
      <c r="T11" s="56"/>
      <c r="U11" s="56"/>
      <c r="V11" s="57"/>
      <c r="W11" s="196"/>
      <c r="X11" s="56"/>
      <c r="Y11" s="56"/>
      <c r="Z11" s="56"/>
      <c r="AA11" s="56"/>
      <c r="AB11" s="57"/>
      <c r="AC11" s="196"/>
      <c r="AD11" s="54"/>
      <c r="AE11" s="56"/>
      <c r="AF11" s="56"/>
      <c r="AG11" s="56"/>
      <c r="AH11" s="57"/>
      <c r="AI11" s="196"/>
      <c r="AJ11" s="56"/>
      <c r="AK11" s="56"/>
      <c r="AL11" s="56"/>
      <c r="AM11" s="56"/>
      <c r="AN11" s="57"/>
      <c r="AO11" s="196"/>
      <c r="AP11" s="54"/>
      <c r="AQ11" s="56"/>
      <c r="AR11" s="56"/>
      <c r="AS11" s="56"/>
      <c r="AT11" s="57"/>
      <c r="AU11" s="225"/>
    </row>
    <row r="12" spans="1:47" s="49" customFormat="1" ht="15" customHeight="1">
      <c r="A12" s="52">
        <v>3</v>
      </c>
      <c r="B12" s="163" t="s">
        <v>37</v>
      </c>
      <c r="C12" s="53">
        <f t="shared" si="0"/>
        <v>0</v>
      </c>
      <c r="D12" s="54">
        <f t="shared" si="1"/>
        <v>3</v>
      </c>
      <c r="E12" s="166">
        <f t="shared" si="2"/>
        <v>60</v>
      </c>
      <c r="F12" s="58">
        <v>2</v>
      </c>
      <c r="G12" s="59"/>
      <c r="H12" s="59"/>
      <c r="I12" s="56"/>
      <c r="J12" s="57"/>
      <c r="K12" s="196">
        <v>2</v>
      </c>
      <c r="L12" s="56"/>
      <c r="M12" s="56"/>
      <c r="N12" s="56"/>
      <c r="O12" s="56"/>
      <c r="P12" s="57"/>
      <c r="Q12" s="196"/>
      <c r="R12" s="54"/>
      <c r="S12" s="56"/>
      <c r="T12" s="56"/>
      <c r="U12" s="56"/>
      <c r="V12" s="57"/>
      <c r="W12" s="196"/>
      <c r="X12" s="56"/>
      <c r="Y12" s="56"/>
      <c r="Z12" s="56"/>
      <c r="AA12" s="56"/>
      <c r="AB12" s="57"/>
      <c r="AC12" s="196"/>
      <c r="AD12" s="54"/>
      <c r="AE12" s="56"/>
      <c r="AF12" s="56"/>
      <c r="AG12" s="56"/>
      <c r="AH12" s="57"/>
      <c r="AI12" s="196"/>
      <c r="AJ12" s="56"/>
      <c r="AK12" s="56"/>
      <c r="AL12" s="56"/>
      <c r="AM12" s="56"/>
      <c r="AN12" s="57"/>
      <c r="AO12" s="196"/>
      <c r="AP12" s="54">
        <v>2</v>
      </c>
      <c r="AQ12" s="56"/>
      <c r="AR12" s="56"/>
      <c r="AS12" s="56"/>
      <c r="AT12" s="57"/>
      <c r="AU12" s="225">
        <v>1</v>
      </c>
    </row>
    <row r="13" spans="1:47" s="49" customFormat="1" ht="15" customHeight="1">
      <c r="A13" s="52">
        <v>4</v>
      </c>
      <c r="B13" s="176" t="s">
        <v>53</v>
      </c>
      <c r="C13" s="53">
        <f t="shared" si="0"/>
        <v>0</v>
      </c>
      <c r="D13" s="54">
        <f t="shared" si="1"/>
        <v>1</v>
      </c>
      <c r="E13" s="166">
        <f t="shared" si="2"/>
        <v>15</v>
      </c>
      <c r="F13" s="177"/>
      <c r="G13" s="178"/>
      <c r="H13" s="178"/>
      <c r="I13" s="154"/>
      <c r="J13" s="155"/>
      <c r="K13" s="197"/>
      <c r="L13" s="154"/>
      <c r="M13" s="154"/>
      <c r="N13" s="154"/>
      <c r="O13" s="154"/>
      <c r="P13" s="155"/>
      <c r="Q13" s="197"/>
      <c r="R13" s="156"/>
      <c r="S13" s="154"/>
      <c r="T13" s="154"/>
      <c r="U13" s="154"/>
      <c r="V13" s="155"/>
      <c r="W13" s="197"/>
      <c r="X13" s="154"/>
      <c r="Y13" s="154"/>
      <c r="Z13" s="154"/>
      <c r="AA13" s="154"/>
      <c r="AB13" s="155"/>
      <c r="AC13" s="197"/>
      <c r="AD13" s="156">
        <v>1</v>
      </c>
      <c r="AE13" s="154"/>
      <c r="AF13" s="154"/>
      <c r="AG13" s="154"/>
      <c r="AH13" s="155"/>
      <c r="AI13" s="197">
        <v>1</v>
      </c>
      <c r="AJ13" s="178"/>
      <c r="AK13" s="154"/>
      <c r="AL13" s="154"/>
      <c r="AM13" s="154"/>
      <c r="AN13" s="155"/>
      <c r="AO13" s="197"/>
      <c r="AP13" s="156"/>
      <c r="AQ13" s="154"/>
      <c r="AR13" s="154"/>
      <c r="AS13" s="154"/>
      <c r="AT13" s="155"/>
      <c r="AU13" s="226"/>
    </row>
    <row r="14" spans="1:47" s="49" customFormat="1" ht="15" customHeight="1">
      <c r="A14" s="52">
        <v>5</v>
      </c>
      <c r="B14" s="176" t="s">
        <v>46</v>
      </c>
      <c r="C14" s="53">
        <f t="shared" si="0"/>
        <v>0</v>
      </c>
      <c r="D14" s="54">
        <f t="shared" si="1"/>
        <v>1</v>
      </c>
      <c r="E14" s="166">
        <f t="shared" si="2"/>
        <v>15</v>
      </c>
      <c r="F14" s="177"/>
      <c r="G14" s="178"/>
      <c r="H14" s="178"/>
      <c r="I14" s="154"/>
      <c r="J14" s="155"/>
      <c r="K14" s="197"/>
      <c r="L14" s="154"/>
      <c r="M14" s="154"/>
      <c r="N14" s="154"/>
      <c r="O14" s="154"/>
      <c r="P14" s="155"/>
      <c r="Q14" s="197"/>
      <c r="R14" s="156"/>
      <c r="S14" s="154"/>
      <c r="T14" s="154"/>
      <c r="U14" s="154"/>
      <c r="V14" s="155"/>
      <c r="W14" s="197"/>
      <c r="X14" s="154"/>
      <c r="Y14" s="154"/>
      <c r="Z14" s="154"/>
      <c r="AA14" s="154"/>
      <c r="AB14" s="155"/>
      <c r="AC14" s="197"/>
      <c r="AD14" s="156"/>
      <c r="AE14" s="154"/>
      <c r="AF14" s="154"/>
      <c r="AG14" s="154"/>
      <c r="AH14" s="155"/>
      <c r="AI14" s="197"/>
      <c r="AJ14" s="154">
        <v>1</v>
      </c>
      <c r="AK14" s="154"/>
      <c r="AL14" s="154"/>
      <c r="AM14" s="154"/>
      <c r="AN14" s="155"/>
      <c r="AO14" s="197">
        <v>1</v>
      </c>
      <c r="AP14" s="177"/>
      <c r="AQ14" s="154"/>
      <c r="AR14" s="154"/>
      <c r="AS14" s="154"/>
      <c r="AT14" s="155"/>
      <c r="AU14" s="226"/>
    </row>
    <row r="15" spans="1:47" s="43" customFormat="1" ht="14.25" customHeight="1">
      <c r="A15" s="52">
        <v>6</v>
      </c>
      <c r="B15" s="133" t="s">
        <v>67</v>
      </c>
      <c r="C15" s="39">
        <f t="shared" si="0"/>
        <v>0</v>
      </c>
      <c r="D15" s="54">
        <f t="shared" si="1"/>
        <v>2</v>
      </c>
      <c r="E15" s="166">
        <f t="shared" si="2"/>
        <v>30</v>
      </c>
      <c r="F15" s="131"/>
      <c r="G15" s="132"/>
      <c r="H15" s="132">
        <v>1</v>
      </c>
      <c r="I15" s="41"/>
      <c r="J15" s="42"/>
      <c r="K15" s="198">
        <v>1</v>
      </c>
      <c r="L15" s="41"/>
      <c r="M15" s="41"/>
      <c r="N15" s="132">
        <v>1</v>
      </c>
      <c r="O15" s="41"/>
      <c r="P15" s="42"/>
      <c r="Q15" s="198">
        <v>1</v>
      </c>
      <c r="R15" s="40"/>
      <c r="S15" s="41"/>
      <c r="T15" s="41"/>
      <c r="U15" s="41"/>
      <c r="V15" s="42"/>
      <c r="W15" s="198"/>
      <c r="X15" s="41"/>
      <c r="Y15" s="41"/>
      <c r="Z15" s="41"/>
      <c r="AA15" s="41"/>
      <c r="AB15" s="42"/>
      <c r="AC15" s="198"/>
      <c r="AD15" s="131"/>
      <c r="AE15" s="132"/>
      <c r="AF15" s="132"/>
      <c r="AG15" s="132"/>
      <c r="AH15" s="42"/>
      <c r="AI15" s="198"/>
      <c r="AJ15" s="132"/>
      <c r="AK15" s="132"/>
      <c r="AL15" s="132"/>
      <c r="AM15" s="132"/>
      <c r="AN15" s="42"/>
      <c r="AO15" s="198"/>
      <c r="AP15" s="131"/>
      <c r="AQ15" s="132"/>
      <c r="AR15" s="132"/>
      <c r="AS15" s="132"/>
      <c r="AT15" s="42"/>
      <c r="AU15" s="227"/>
    </row>
    <row r="16" spans="1:47" s="129" customFormat="1" ht="17.25" customHeight="1">
      <c r="A16" s="52">
        <v>7</v>
      </c>
      <c r="B16" s="296" t="s">
        <v>81</v>
      </c>
      <c r="C16" s="61">
        <f t="shared" si="0"/>
        <v>0</v>
      </c>
      <c r="D16" s="54">
        <f t="shared" si="1"/>
        <v>2</v>
      </c>
      <c r="E16" s="166">
        <f t="shared" si="2"/>
        <v>30</v>
      </c>
      <c r="F16" s="54"/>
      <c r="G16" s="56"/>
      <c r="H16" s="56"/>
      <c r="I16" s="56"/>
      <c r="J16" s="57"/>
      <c r="K16" s="196"/>
      <c r="L16" s="56"/>
      <c r="M16" s="56"/>
      <c r="N16" s="56"/>
      <c r="O16" s="56"/>
      <c r="P16" s="57"/>
      <c r="Q16" s="196"/>
      <c r="R16" s="54"/>
      <c r="S16" s="56"/>
      <c r="T16" s="56"/>
      <c r="U16" s="56"/>
      <c r="V16" s="57"/>
      <c r="W16" s="196"/>
      <c r="X16" s="56"/>
      <c r="Y16" s="56"/>
      <c r="Z16" s="56"/>
      <c r="AA16" s="56"/>
      <c r="AB16" s="57"/>
      <c r="AC16" s="196"/>
      <c r="AD16" s="54"/>
      <c r="AE16" s="56"/>
      <c r="AF16" s="56"/>
      <c r="AG16" s="56"/>
      <c r="AH16" s="57"/>
      <c r="AI16" s="196"/>
      <c r="AJ16" s="59">
        <v>1</v>
      </c>
      <c r="AK16" s="59">
        <v>1</v>
      </c>
      <c r="AL16" s="59"/>
      <c r="AM16" s="59"/>
      <c r="AN16" s="57"/>
      <c r="AO16" s="196">
        <v>2</v>
      </c>
      <c r="AP16" s="58"/>
      <c r="AQ16" s="59"/>
      <c r="AR16" s="59"/>
      <c r="AS16" s="59"/>
      <c r="AT16" s="57"/>
      <c r="AU16" s="225"/>
    </row>
    <row r="17" spans="1:47" s="49" customFormat="1" ht="15" customHeight="1">
      <c r="A17" s="52">
        <v>8</v>
      </c>
      <c r="B17" s="221" t="s">
        <v>20</v>
      </c>
      <c r="C17" s="53">
        <f t="shared" si="0"/>
        <v>0</v>
      </c>
      <c r="D17" s="54">
        <f t="shared" si="1"/>
        <v>2</v>
      </c>
      <c r="E17" s="166">
        <f t="shared" si="2"/>
        <v>60</v>
      </c>
      <c r="F17" s="58"/>
      <c r="G17" s="59">
        <v>1</v>
      </c>
      <c r="H17" s="59"/>
      <c r="I17" s="56"/>
      <c r="J17" s="57"/>
      <c r="K17" s="196"/>
      <c r="L17" s="56"/>
      <c r="M17" s="59">
        <v>1</v>
      </c>
      <c r="N17" s="56"/>
      <c r="O17" s="56"/>
      <c r="P17" s="57"/>
      <c r="Q17" s="196">
        <v>1</v>
      </c>
      <c r="R17" s="54"/>
      <c r="S17" s="56"/>
      <c r="T17" s="56"/>
      <c r="U17" s="56"/>
      <c r="V17" s="57"/>
      <c r="W17" s="196"/>
      <c r="X17" s="56"/>
      <c r="Y17" s="56"/>
      <c r="Z17" s="56"/>
      <c r="AA17" s="56"/>
      <c r="AB17" s="57"/>
      <c r="AC17" s="196"/>
      <c r="AD17" s="58"/>
      <c r="AE17" s="59">
        <v>1</v>
      </c>
      <c r="AF17" s="59"/>
      <c r="AG17" s="59"/>
      <c r="AH17" s="57"/>
      <c r="AI17" s="196"/>
      <c r="AJ17" s="56"/>
      <c r="AK17" s="59">
        <v>1</v>
      </c>
      <c r="AL17" s="56"/>
      <c r="AM17" s="56"/>
      <c r="AN17" s="57"/>
      <c r="AO17" s="196">
        <v>1</v>
      </c>
      <c r="AP17" s="54"/>
      <c r="AQ17" s="56"/>
      <c r="AR17" s="56"/>
      <c r="AS17" s="56"/>
      <c r="AT17" s="57"/>
      <c r="AU17" s="225"/>
    </row>
    <row r="18" spans="1:47" s="49" customFormat="1" ht="11.25" customHeight="1" thickBot="1">
      <c r="A18" s="44" t="s">
        <v>65</v>
      </c>
      <c r="B18" s="218"/>
      <c r="C18" s="46"/>
      <c r="D18" s="219">
        <f>SUM(D19:D26)</f>
        <v>48</v>
      </c>
      <c r="E18" s="220">
        <f>SUM(E19:E26)</f>
        <v>510</v>
      </c>
      <c r="F18" s="48"/>
      <c r="G18" s="48"/>
      <c r="H18" s="48"/>
      <c r="I18" s="48"/>
      <c r="J18" s="48"/>
      <c r="K18" s="200"/>
      <c r="L18" s="48"/>
      <c r="M18" s="48"/>
      <c r="N18" s="48"/>
      <c r="O18" s="48"/>
      <c r="P18" s="48"/>
      <c r="Q18" s="200"/>
      <c r="R18" s="48"/>
      <c r="S18" s="48"/>
      <c r="T18" s="48"/>
      <c r="U18" s="48"/>
      <c r="V18" s="48"/>
      <c r="W18" s="200"/>
      <c r="X18" s="48"/>
      <c r="Y18" s="48"/>
      <c r="Z18" s="48"/>
      <c r="AA18" s="48"/>
      <c r="AB18" s="48"/>
      <c r="AC18" s="200"/>
      <c r="AD18" s="48"/>
      <c r="AE18" s="48"/>
      <c r="AF18" s="48"/>
      <c r="AG18" s="48"/>
      <c r="AH18" s="48"/>
      <c r="AI18" s="200"/>
      <c r="AJ18" s="48"/>
      <c r="AK18" s="48"/>
      <c r="AL18" s="48"/>
      <c r="AM18" s="48"/>
      <c r="AN18" s="48"/>
      <c r="AO18" s="200"/>
      <c r="AP18" s="48"/>
      <c r="AQ18" s="48"/>
      <c r="AR18" s="48"/>
      <c r="AS18" s="48"/>
      <c r="AT18" s="48"/>
      <c r="AU18" s="225"/>
    </row>
    <row r="19" spans="1:47" s="43" customFormat="1" ht="14.25" customHeight="1">
      <c r="A19" s="37">
        <v>1</v>
      </c>
      <c r="B19" s="133" t="s">
        <v>48</v>
      </c>
      <c r="C19" s="39">
        <f aca="true" t="shared" si="3" ref="C19:C26">COUNTA(J19,P19,V19,AB19,AH19,AN19,AT19)</f>
        <v>0</v>
      </c>
      <c r="D19" s="54">
        <f aca="true" t="shared" si="4" ref="D19:D26">SUM(K19,Q19,W19,AC19,AI19,AO19,AU19)</f>
        <v>3</v>
      </c>
      <c r="E19" s="166">
        <f aca="true" t="shared" si="5" ref="E19:E26">SUM(F19:I19,L19:O19,R19:U19,X19:AA19,AD19:AG19,AJ19:AM19,AP19:AS19)*15</f>
        <v>30</v>
      </c>
      <c r="F19" s="131"/>
      <c r="G19" s="132">
        <v>2</v>
      </c>
      <c r="H19" s="41"/>
      <c r="I19" s="41"/>
      <c r="J19" s="42"/>
      <c r="K19" s="198">
        <v>3</v>
      </c>
      <c r="L19" s="41"/>
      <c r="M19" s="41"/>
      <c r="N19" s="41"/>
      <c r="O19" s="41"/>
      <c r="P19" s="42"/>
      <c r="Q19" s="198"/>
      <c r="R19" s="40"/>
      <c r="S19" s="41"/>
      <c r="T19" s="41"/>
      <c r="U19" s="41"/>
      <c r="V19" s="42"/>
      <c r="W19" s="198"/>
      <c r="X19" s="41"/>
      <c r="Y19" s="41"/>
      <c r="Z19" s="41"/>
      <c r="AA19" s="41"/>
      <c r="AB19" s="42"/>
      <c r="AC19" s="198"/>
      <c r="AD19" s="131"/>
      <c r="AE19" s="132"/>
      <c r="AF19" s="132"/>
      <c r="AG19" s="132"/>
      <c r="AH19" s="42"/>
      <c r="AI19" s="198"/>
      <c r="AJ19" s="41"/>
      <c r="AK19" s="41"/>
      <c r="AL19" s="41"/>
      <c r="AM19" s="41"/>
      <c r="AN19" s="42"/>
      <c r="AO19" s="198"/>
      <c r="AP19" s="40"/>
      <c r="AQ19" s="41"/>
      <c r="AR19" s="41"/>
      <c r="AS19" s="41"/>
      <c r="AT19" s="42"/>
      <c r="AU19" s="228"/>
    </row>
    <row r="20" spans="1:47" s="43" customFormat="1" ht="14.25" customHeight="1">
      <c r="A20" s="37">
        <v>2</v>
      </c>
      <c r="B20" s="38" t="s">
        <v>21</v>
      </c>
      <c r="C20" s="39">
        <f t="shared" si="3"/>
        <v>2</v>
      </c>
      <c r="D20" s="54">
        <f t="shared" si="4"/>
        <v>11</v>
      </c>
      <c r="E20" s="166">
        <f t="shared" si="5"/>
        <v>120</v>
      </c>
      <c r="F20" s="131">
        <v>2</v>
      </c>
      <c r="G20" s="132">
        <v>2</v>
      </c>
      <c r="H20" s="41"/>
      <c r="I20" s="41"/>
      <c r="J20" s="42" t="s">
        <v>19</v>
      </c>
      <c r="K20" s="198">
        <v>6</v>
      </c>
      <c r="L20" s="41">
        <v>2</v>
      </c>
      <c r="M20" s="41">
        <v>2</v>
      </c>
      <c r="N20" s="41"/>
      <c r="O20" s="41"/>
      <c r="P20" s="42" t="s">
        <v>19</v>
      </c>
      <c r="Q20" s="198">
        <v>5</v>
      </c>
      <c r="R20" s="131"/>
      <c r="S20" s="132"/>
      <c r="T20" s="132"/>
      <c r="U20" s="132"/>
      <c r="V20" s="42"/>
      <c r="W20" s="198"/>
      <c r="X20" s="41"/>
      <c r="Y20" s="41"/>
      <c r="Z20" s="41"/>
      <c r="AA20" s="41"/>
      <c r="AB20" s="42"/>
      <c r="AC20" s="198"/>
      <c r="AD20" s="131"/>
      <c r="AE20" s="132"/>
      <c r="AF20" s="132"/>
      <c r="AG20" s="132"/>
      <c r="AH20" s="42"/>
      <c r="AI20" s="198"/>
      <c r="AJ20" s="41"/>
      <c r="AK20" s="41"/>
      <c r="AL20" s="41"/>
      <c r="AM20" s="41"/>
      <c r="AN20" s="42"/>
      <c r="AO20" s="198"/>
      <c r="AP20" s="40"/>
      <c r="AQ20" s="41"/>
      <c r="AR20" s="41"/>
      <c r="AS20" s="41"/>
      <c r="AT20" s="42"/>
      <c r="AU20" s="228"/>
    </row>
    <row r="21" spans="1:47" s="43" customFormat="1" ht="14.25" customHeight="1">
      <c r="A21" s="37"/>
      <c r="B21" s="133" t="s">
        <v>114</v>
      </c>
      <c r="C21" s="39">
        <f>COUNTA(J21,P21,V21,AB21,AH21,AN21,AT21)</f>
        <v>0</v>
      </c>
      <c r="D21" s="54">
        <f>SUM(K21,Q21,W21,AC21,AI21,AO21,AU21)</f>
        <v>2</v>
      </c>
      <c r="E21" s="166">
        <f>SUM(F21:I21,L21:O21,R21:U21,X21:AA21,AD21:AG21,AJ21:AM21,AP21:AS21)*15</f>
        <v>30</v>
      </c>
      <c r="F21" s="131"/>
      <c r="G21" s="132"/>
      <c r="H21" s="41"/>
      <c r="I21" s="41"/>
      <c r="J21" s="42"/>
      <c r="K21" s="198"/>
      <c r="L21" s="41"/>
      <c r="M21" s="41"/>
      <c r="N21" s="41"/>
      <c r="O21" s="41"/>
      <c r="P21" s="42"/>
      <c r="Q21" s="198"/>
      <c r="R21" s="131">
        <v>1</v>
      </c>
      <c r="S21" s="132"/>
      <c r="T21" s="132">
        <v>1</v>
      </c>
      <c r="U21" s="132"/>
      <c r="V21" s="42"/>
      <c r="W21" s="198">
        <v>2</v>
      </c>
      <c r="X21" s="41"/>
      <c r="Y21" s="41"/>
      <c r="Z21" s="41"/>
      <c r="AA21" s="41"/>
      <c r="AB21" s="42"/>
      <c r="AC21" s="198"/>
      <c r="AD21" s="131"/>
      <c r="AE21" s="132"/>
      <c r="AF21" s="132"/>
      <c r="AG21" s="132"/>
      <c r="AH21" s="42"/>
      <c r="AI21" s="198"/>
      <c r="AJ21" s="41"/>
      <c r="AK21" s="41"/>
      <c r="AL21" s="41"/>
      <c r="AM21" s="41"/>
      <c r="AN21" s="42"/>
      <c r="AO21" s="198"/>
      <c r="AP21" s="40"/>
      <c r="AQ21" s="41"/>
      <c r="AR21" s="41"/>
      <c r="AS21" s="41"/>
      <c r="AT21" s="42"/>
      <c r="AU21" s="228"/>
    </row>
    <row r="22" spans="1:47" s="43" customFormat="1" ht="14.25" customHeight="1">
      <c r="A22" s="37">
        <v>3</v>
      </c>
      <c r="B22" s="38" t="s">
        <v>22</v>
      </c>
      <c r="C22" s="39">
        <f t="shared" si="3"/>
        <v>1</v>
      </c>
      <c r="D22" s="54">
        <f t="shared" si="4"/>
        <v>8</v>
      </c>
      <c r="E22" s="166">
        <f t="shared" si="5"/>
        <v>90</v>
      </c>
      <c r="F22" s="131">
        <v>2</v>
      </c>
      <c r="G22" s="132">
        <v>2</v>
      </c>
      <c r="H22" s="41"/>
      <c r="I22" s="41"/>
      <c r="J22" s="42" t="s">
        <v>19</v>
      </c>
      <c r="K22" s="198">
        <v>5</v>
      </c>
      <c r="L22" s="41">
        <v>1</v>
      </c>
      <c r="M22" s="132"/>
      <c r="N22" s="41">
        <v>1</v>
      </c>
      <c r="O22" s="41"/>
      <c r="P22" s="42"/>
      <c r="Q22" s="198">
        <v>3</v>
      </c>
      <c r="R22" s="131"/>
      <c r="S22" s="132"/>
      <c r="T22" s="132"/>
      <c r="U22" s="132"/>
      <c r="V22" s="42"/>
      <c r="W22" s="198"/>
      <c r="X22" s="41"/>
      <c r="Y22" s="41"/>
      <c r="Z22" s="41"/>
      <c r="AA22" s="41"/>
      <c r="AB22" s="42"/>
      <c r="AC22" s="198"/>
      <c r="AD22" s="131"/>
      <c r="AE22" s="132"/>
      <c r="AF22" s="132"/>
      <c r="AG22" s="132"/>
      <c r="AH22" s="42"/>
      <c r="AI22" s="198"/>
      <c r="AJ22" s="132"/>
      <c r="AK22" s="132"/>
      <c r="AL22" s="132"/>
      <c r="AM22" s="132"/>
      <c r="AN22" s="42"/>
      <c r="AO22" s="198"/>
      <c r="AP22" s="131"/>
      <c r="AQ22" s="132"/>
      <c r="AR22" s="132"/>
      <c r="AS22" s="132"/>
      <c r="AT22" s="42"/>
      <c r="AU22" s="228"/>
    </row>
    <row r="23" spans="1:47" s="43" customFormat="1" ht="14.25" customHeight="1">
      <c r="A23" s="37">
        <v>4</v>
      </c>
      <c r="B23" s="134" t="s">
        <v>38</v>
      </c>
      <c r="C23" s="61">
        <f t="shared" si="3"/>
        <v>1</v>
      </c>
      <c r="D23" s="54">
        <f t="shared" si="4"/>
        <v>8</v>
      </c>
      <c r="E23" s="166">
        <f t="shared" si="5"/>
        <v>75</v>
      </c>
      <c r="F23" s="62">
        <v>1</v>
      </c>
      <c r="G23" s="63">
        <v>1</v>
      </c>
      <c r="H23" s="63"/>
      <c r="I23" s="63"/>
      <c r="J23" s="64"/>
      <c r="K23" s="168">
        <v>3</v>
      </c>
      <c r="L23" s="63">
        <v>2</v>
      </c>
      <c r="M23" s="63">
        <v>1</v>
      </c>
      <c r="N23" s="63"/>
      <c r="O23" s="63"/>
      <c r="P23" s="64" t="s">
        <v>19</v>
      </c>
      <c r="Q23" s="168">
        <v>5</v>
      </c>
      <c r="R23" s="65"/>
      <c r="S23" s="66"/>
      <c r="T23" s="66"/>
      <c r="U23" s="66"/>
      <c r="V23" s="64"/>
      <c r="W23" s="168"/>
      <c r="X23" s="63"/>
      <c r="Y23" s="63"/>
      <c r="Z23" s="63"/>
      <c r="AA23" s="63"/>
      <c r="AB23" s="64"/>
      <c r="AC23" s="168"/>
      <c r="AD23" s="65"/>
      <c r="AE23" s="66"/>
      <c r="AF23" s="66"/>
      <c r="AG23" s="66"/>
      <c r="AH23" s="64"/>
      <c r="AI23" s="168"/>
      <c r="AJ23" s="66"/>
      <c r="AK23" s="66"/>
      <c r="AL23" s="66"/>
      <c r="AM23" s="66"/>
      <c r="AN23" s="64"/>
      <c r="AO23" s="168"/>
      <c r="AP23" s="65"/>
      <c r="AQ23" s="66"/>
      <c r="AR23" s="66"/>
      <c r="AS23" s="66"/>
      <c r="AT23" s="64"/>
      <c r="AU23" s="228"/>
    </row>
    <row r="24" spans="1:47" s="43" customFormat="1" ht="14.25" customHeight="1">
      <c r="A24" s="37">
        <v>5</v>
      </c>
      <c r="B24" s="38" t="s">
        <v>23</v>
      </c>
      <c r="C24" s="39">
        <f t="shared" si="3"/>
        <v>1</v>
      </c>
      <c r="D24" s="54">
        <f t="shared" si="4"/>
        <v>9</v>
      </c>
      <c r="E24" s="166">
        <f t="shared" si="5"/>
        <v>90</v>
      </c>
      <c r="F24" s="40"/>
      <c r="G24" s="41"/>
      <c r="H24" s="41"/>
      <c r="I24" s="41"/>
      <c r="J24" s="42"/>
      <c r="K24" s="198"/>
      <c r="L24" s="41">
        <v>2</v>
      </c>
      <c r="M24" s="41">
        <v>1</v>
      </c>
      <c r="N24" s="41"/>
      <c r="O24" s="41"/>
      <c r="P24" s="42"/>
      <c r="Q24" s="198">
        <v>4</v>
      </c>
      <c r="R24" s="131">
        <v>1</v>
      </c>
      <c r="S24" s="132">
        <v>1</v>
      </c>
      <c r="T24" s="132">
        <v>1</v>
      </c>
      <c r="U24" s="132"/>
      <c r="V24" s="42" t="s">
        <v>19</v>
      </c>
      <c r="W24" s="198">
        <v>5</v>
      </c>
      <c r="X24" s="41"/>
      <c r="Y24" s="132"/>
      <c r="Z24" s="132"/>
      <c r="AA24" s="41"/>
      <c r="AB24" s="42"/>
      <c r="AC24" s="198"/>
      <c r="AD24" s="131"/>
      <c r="AE24" s="132"/>
      <c r="AF24" s="132"/>
      <c r="AG24" s="132"/>
      <c r="AH24" s="42"/>
      <c r="AI24" s="198"/>
      <c r="AJ24" s="132"/>
      <c r="AK24" s="132"/>
      <c r="AL24" s="132"/>
      <c r="AM24" s="132"/>
      <c r="AN24" s="42"/>
      <c r="AO24" s="198"/>
      <c r="AP24" s="131"/>
      <c r="AQ24" s="132"/>
      <c r="AR24" s="132"/>
      <c r="AS24" s="132"/>
      <c r="AT24" s="42"/>
      <c r="AU24" s="228"/>
    </row>
    <row r="25" spans="1:47" s="43" customFormat="1" ht="14.25" customHeight="1">
      <c r="A25" s="37">
        <v>6</v>
      </c>
      <c r="B25" s="133" t="s">
        <v>43</v>
      </c>
      <c r="C25" s="39">
        <f t="shared" si="3"/>
        <v>0</v>
      </c>
      <c r="D25" s="54">
        <f t="shared" si="4"/>
        <v>3</v>
      </c>
      <c r="E25" s="166">
        <f t="shared" si="5"/>
        <v>30</v>
      </c>
      <c r="F25" s="40"/>
      <c r="G25" s="41"/>
      <c r="H25" s="41"/>
      <c r="I25" s="41"/>
      <c r="J25" s="42"/>
      <c r="K25" s="198"/>
      <c r="L25" s="41"/>
      <c r="M25" s="41"/>
      <c r="N25" s="41"/>
      <c r="O25" s="41"/>
      <c r="P25" s="42"/>
      <c r="Q25" s="198"/>
      <c r="R25" s="131"/>
      <c r="S25" s="132"/>
      <c r="T25" s="132"/>
      <c r="U25" s="132"/>
      <c r="V25" s="42"/>
      <c r="W25" s="198"/>
      <c r="X25" s="41">
        <v>1</v>
      </c>
      <c r="Y25" s="132"/>
      <c r="Z25" s="132">
        <v>1</v>
      </c>
      <c r="AA25" s="41"/>
      <c r="AB25" s="42"/>
      <c r="AC25" s="198">
        <v>3</v>
      </c>
      <c r="AD25" s="131"/>
      <c r="AE25" s="132"/>
      <c r="AF25" s="132"/>
      <c r="AG25" s="132"/>
      <c r="AH25" s="42"/>
      <c r="AI25" s="198"/>
      <c r="AJ25" s="132"/>
      <c r="AK25" s="132"/>
      <c r="AL25" s="132"/>
      <c r="AM25" s="132"/>
      <c r="AN25" s="42"/>
      <c r="AO25" s="198"/>
      <c r="AP25" s="131"/>
      <c r="AQ25" s="132"/>
      <c r="AR25" s="132"/>
      <c r="AS25" s="132"/>
      <c r="AT25" s="42"/>
      <c r="AU25" s="228"/>
    </row>
    <row r="26" spans="1:47" s="43" customFormat="1" ht="14.25" customHeight="1" thickBot="1">
      <c r="A26" s="37">
        <v>8</v>
      </c>
      <c r="B26" s="38" t="s">
        <v>40</v>
      </c>
      <c r="C26" s="39">
        <f t="shared" si="3"/>
        <v>1</v>
      </c>
      <c r="D26" s="54">
        <f t="shared" si="4"/>
        <v>4</v>
      </c>
      <c r="E26" s="166">
        <f t="shared" si="5"/>
        <v>45</v>
      </c>
      <c r="F26" s="40"/>
      <c r="G26" s="41"/>
      <c r="H26" s="41"/>
      <c r="I26" s="41"/>
      <c r="J26" s="42"/>
      <c r="K26" s="198"/>
      <c r="L26" s="41"/>
      <c r="M26" s="41"/>
      <c r="N26" s="41"/>
      <c r="O26" s="41"/>
      <c r="P26" s="42"/>
      <c r="Q26" s="198"/>
      <c r="R26" s="40"/>
      <c r="S26" s="41"/>
      <c r="T26" s="41"/>
      <c r="U26" s="41"/>
      <c r="V26" s="42"/>
      <c r="W26" s="198"/>
      <c r="X26" s="132">
        <v>2</v>
      </c>
      <c r="Y26" s="132">
        <v>1</v>
      </c>
      <c r="Z26" s="132"/>
      <c r="AA26" s="41"/>
      <c r="AB26" s="42" t="s">
        <v>19</v>
      </c>
      <c r="AC26" s="198">
        <v>4</v>
      </c>
      <c r="AD26" s="131"/>
      <c r="AE26" s="132"/>
      <c r="AF26" s="132"/>
      <c r="AG26" s="132"/>
      <c r="AH26" s="42"/>
      <c r="AI26" s="198"/>
      <c r="AJ26" s="132"/>
      <c r="AK26" s="132"/>
      <c r="AL26" s="132"/>
      <c r="AM26" s="132"/>
      <c r="AN26" s="42"/>
      <c r="AO26" s="198"/>
      <c r="AP26" s="131"/>
      <c r="AQ26" s="132"/>
      <c r="AR26" s="132"/>
      <c r="AS26" s="132"/>
      <c r="AT26" s="42"/>
      <c r="AU26" s="228"/>
    </row>
    <row r="27" spans="1:47" s="49" customFormat="1" ht="11.25" customHeight="1" thickBot="1">
      <c r="A27" s="44" t="s">
        <v>66</v>
      </c>
      <c r="B27" s="45"/>
      <c r="C27" s="50"/>
      <c r="D27" s="165">
        <f>SUM(D28:D41)</f>
        <v>73</v>
      </c>
      <c r="E27" s="47">
        <f>SUM(E28:E41)</f>
        <v>975</v>
      </c>
      <c r="F27" s="51"/>
      <c r="G27" s="51"/>
      <c r="H27" s="51"/>
      <c r="I27" s="51"/>
      <c r="J27" s="51"/>
      <c r="K27" s="201"/>
      <c r="L27" s="51"/>
      <c r="M27" s="51"/>
      <c r="N27" s="51"/>
      <c r="O27" s="51"/>
      <c r="P27" s="51"/>
      <c r="Q27" s="201"/>
      <c r="R27" s="51"/>
      <c r="S27" s="51"/>
      <c r="T27" s="51"/>
      <c r="U27" s="51"/>
      <c r="V27" s="51"/>
      <c r="W27" s="201"/>
      <c r="X27" s="51"/>
      <c r="Y27" s="51"/>
      <c r="Z27" s="51"/>
      <c r="AA27" s="51"/>
      <c r="AB27" s="51"/>
      <c r="AC27" s="201"/>
      <c r="AD27" s="51"/>
      <c r="AE27" s="51"/>
      <c r="AF27" s="51"/>
      <c r="AG27" s="51"/>
      <c r="AH27" s="51"/>
      <c r="AI27" s="201"/>
      <c r="AJ27" s="51"/>
      <c r="AK27" s="51"/>
      <c r="AL27" s="51"/>
      <c r="AM27" s="51"/>
      <c r="AN27" s="51"/>
      <c r="AO27" s="201"/>
      <c r="AP27" s="51"/>
      <c r="AQ27" s="51"/>
      <c r="AR27" s="51"/>
      <c r="AS27" s="51"/>
      <c r="AT27" s="51"/>
      <c r="AU27" s="228"/>
    </row>
    <row r="28" spans="1:47" s="43" customFormat="1" ht="14.25" customHeight="1">
      <c r="A28" s="37">
        <v>1</v>
      </c>
      <c r="B28" s="38" t="s">
        <v>25</v>
      </c>
      <c r="C28" s="39">
        <f aca="true" t="shared" si="6" ref="C28:C41">COUNTA(J28,P28,V28,AB28,AH28,AN28,AT28)</f>
        <v>0</v>
      </c>
      <c r="D28" s="54">
        <f aca="true" t="shared" si="7" ref="D28:D41">SUM(K28,Q28,W28,AC28,AI28,AO28,AU28)</f>
        <v>9</v>
      </c>
      <c r="E28" s="166">
        <f aca="true" t="shared" si="8" ref="E28:E41">SUM(F28:I28,L28:O28,R28:U28,X28:AA28,AD28:AG28,AJ28:AM28,AP28:AS28)*15</f>
        <v>105</v>
      </c>
      <c r="F28" s="40">
        <v>1</v>
      </c>
      <c r="G28" s="41"/>
      <c r="H28" s="41"/>
      <c r="I28" s="41">
        <v>2</v>
      </c>
      <c r="J28" s="42"/>
      <c r="K28" s="168">
        <v>4</v>
      </c>
      <c r="L28" s="41"/>
      <c r="M28" s="41"/>
      <c r="N28" s="41"/>
      <c r="O28" s="41">
        <v>2</v>
      </c>
      <c r="P28" s="42"/>
      <c r="Q28" s="198">
        <v>3</v>
      </c>
      <c r="R28" s="40"/>
      <c r="S28" s="41"/>
      <c r="T28" s="41">
        <v>2</v>
      </c>
      <c r="U28" s="41"/>
      <c r="V28" s="42"/>
      <c r="W28" s="198">
        <v>2</v>
      </c>
      <c r="X28" s="41"/>
      <c r="Y28" s="41"/>
      <c r="Z28" s="41"/>
      <c r="AA28" s="41"/>
      <c r="AB28" s="42"/>
      <c r="AC28" s="198"/>
      <c r="AD28" s="131"/>
      <c r="AE28" s="132"/>
      <c r="AF28" s="132"/>
      <c r="AG28" s="132"/>
      <c r="AH28" s="42"/>
      <c r="AI28" s="198"/>
      <c r="AJ28" s="132"/>
      <c r="AK28" s="132"/>
      <c r="AL28" s="132"/>
      <c r="AM28" s="132"/>
      <c r="AN28" s="42"/>
      <c r="AO28" s="198"/>
      <c r="AP28" s="131"/>
      <c r="AQ28" s="132"/>
      <c r="AR28" s="132"/>
      <c r="AS28" s="132"/>
      <c r="AT28" s="42"/>
      <c r="AU28" s="228"/>
    </row>
    <row r="29" spans="1:47" s="43" customFormat="1" ht="14.25" customHeight="1">
      <c r="A29" s="60">
        <v>2</v>
      </c>
      <c r="B29" s="134" t="s">
        <v>24</v>
      </c>
      <c r="C29" s="61">
        <f t="shared" si="6"/>
        <v>1</v>
      </c>
      <c r="D29" s="54">
        <f t="shared" si="7"/>
        <v>12</v>
      </c>
      <c r="E29" s="166">
        <f t="shared" si="8"/>
        <v>150</v>
      </c>
      <c r="F29" s="62"/>
      <c r="G29" s="63"/>
      <c r="H29" s="63"/>
      <c r="I29" s="63"/>
      <c r="J29" s="64"/>
      <c r="K29" s="168"/>
      <c r="L29" s="63"/>
      <c r="M29" s="63"/>
      <c r="N29" s="63"/>
      <c r="O29" s="63"/>
      <c r="P29" s="64"/>
      <c r="Q29" s="168"/>
      <c r="R29" s="62">
        <v>2</v>
      </c>
      <c r="S29" s="63">
        <v>2</v>
      </c>
      <c r="T29" s="63"/>
      <c r="U29" s="63"/>
      <c r="V29" s="64"/>
      <c r="W29" s="168">
        <v>4</v>
      </c>
      <c r="X29" s="63">
        <v>2</v>
      </c>
      <c r="Y29" s="66">
        <v>2</v>
      </c>
      <c r="Z29" s="66"/>
      <c r="AA29" s="66"/>
      <c r="AB29" s="64" t="s">
        <v>19</v>
      </c>
      <c r="AC29" s="198">
        <v>5</v>
      </c>
      <c r="AD29" s="65"/>
      <c r="AE29" s="66"/>
      <c r="AF29" s="66"/>
      <c r="AG29" s="66">
        <v>2</v>
      </c>
      <c r="AH29" s="64"/>
      <c r="AI29" s="168">
        <v>3</v>
      </c>
      <c r="AJ29" s="66"/>
      <c r="AK29" s="66"/>
      <c r="AL29" s="66"/>
      <c r="AM29" s="66"/>
      <c r="AN29" s="64"/>
      <c r="AO29" s="168"/>
      <c r="AP29" s="65"/>
      <c r="AQ29" s="66"/>
      <c r="AR29" s="66"/>
      <c r="AS29" s="66"/>
      <c r="AT29" s="64"/>
      <c r="AU29" s="228"/>
    </row>
    <row r="30" spans="1:47" s="67" customFormat="1" ht="15" customHeight="1">
      <c r="A30" s="37">
        <v>3</v>
      </c>
      <c r="B30" s="133" t="s">
        <v>44</v>
      </c>
      <c r="C30" s="39">
        <f t="shared" si="6"/>
        <v>1</v>
      </c>
      <c r="D30" s="54">
        <f t="shared" si="7"/>
        <v>9</v>
      </c>
      <c r="E30" s="166">
        <f t="shared" si="8"/>
        <v>120</v>
      </c>
      <c r="F30" s="131">
        <v>3</v>
      </c>
      <c r="G30" s="132"/>
      <c r="H30" s="132">
        <v>1</v>
      </c>
      <c r="I30" s="41"/>
      <c r="J30" s="42"/>
      <c r="K30" s="198">
        <v>4</v>
      </c>
      <c r="L30" s="41">
        <v>1</v>
      </c>
      <c r="M30" s="41">
        <v>1</v>
      </c>
      <c r="N30" s="132">
        <v>2</v>
      </c>
      <c r="O30" s="41"/>
      <c r="P30" s="42" t="s">
        <v>19</v>
      </c>
      <c r="Q30" s="198">
        <v>5</v>
      </c>
      <c r="R30" s="131"/>
      <c r="S30" s="132"/>
      <c r="T30" s="41"/>
      <c r="U30" s="41"/>
      <c r="V30" s="42"/>
      <c r="W30" s="198"/>
      <c r="X30" s="41"/>
      <c r="Y30" s="41"/>
      <c r="Z30" s="41"/>
      <c r="AA30" s="41"/>
      <c r="AB30" s="42"/>
      <c r="AC30" s="198"/>
      <c r="AD30" s="131"/>
      <c r="AE30" s="132"/>
      <c r="AF30" s="132"/>
      <c r="AG30" s="132"/>
      <c r="AH30" s="42"/>
      <c r="AI30" s="198"/>
      <c r="AJ30" s="132"/>
      <c r="AK30" s="132"/>
      <c r="AL30" s="132"/>
      <c r="AM30" s="132"/>
      <c r="AN30" s="42"/>
      <c r="AO30" s="198"/>
      <c r="AP30" s="131"/>
      <c r="AQ30" s="132"/>
      <c r="AR30" s="132"/>
      <c r="AS30" s="132"/>
      <c r="AT30" s="42"/>
      <c r="AU30" s="228"/>
    </row>
    <row r="31" spans="1:47" s="43" customFormat="1" ht="14.25" customHeight="1">
      <c r="A31" s="60">
        <v>4</v>
      </c>
      <c r="B31" s="38" t="s">
        <v>28</v>
      </c>
      <c r="C31" s="39">
        <f t="shared" si="6"/>
        <v>0</v>
      </c>
      <c r="D31" s="54">
        <f t="shared" si="7"/>
        <v>6</v>
      </c>
      <c r="E31" s="166">
        <f t="shared" si="8"/>
        <v>90</v>
      </c>
      <c r="F31" s="40"/>
      <c r="G31" s="41"/>
      <c r="H31" s="41"/>
      <c r="I31" s="41"/>
      <c r="J31" s="42"/>
      <c r="K31" s="198"/>
      <c r="L31" s="41">
        <v>2</v>
      </c>
      <c r="M31" s="41"/>
      <c r="N31" s="41">
        <v>1</v>
      </c>
      <c r="O31" s="41"/>
      <c r="P31" s="42"/>
      <c r="Q31" s="198">
        <v>3</v>
      </c>
      <c r="R31" s="40">
        <v>1</v>
      </c>
      <c r="S31" s="41"/>
      <c r="T31" s="41">
        <v>1</v>
      </c>
      <c r="U31" s="41">
        <v>1</v>
      </c>
      <c r="V31" s="42"/>
      <c r="W31" s="198">
        <v>3</v>
      </c>
      <c r="X31" s="41"/>
      <c r="Y31" s="41"/>
      <c r="Z31" s="41"/>
      <c r="AA31" s="41"/>
      <c r="AB31" s="42"/>
      <c r="AC31" s="198"/>
      <c r="AD31" s="131"/>
      <c r="AE31" s="132"/>
      <c r="AF31" s="132"/>
      <c r="AG31" s="132"/>
      <c r="AH31" s="42"/>
      <c r="AI31" s="198"/>
      <c r="AJ31" s="132"/>
      <c r="AK31" s="132"/>
      <c r="AL31" s="132"/>
      <c r="AM31" s="132"/>
      <c r="AN31" s="42"/>
      <c r="AO31" s="198"/>
      <c r="AP31" s="131"/>
      <c r="AQ31" s="132"/>
      <c r="AR31" s="132"/>
      <c r="AS31" s="132"/>
      <c r="AT31" s="42"/>
      <c r="AU31" s="228"/>
    </row>
    <row r="32" spans="1:47" s="43" customFormat="1" ht="14.25" customHeight="1">
      <c r="A32" s="60">
        <v>5</v>
      </c>
      <c r="B32" s="134" t="s">
        <v>27</v>
      </c>
      <c r="C32" s="61">
        <f t="shared" si="6"/>
        <v>0</v>
      </c>
      <c r="D32" s="54">
        <f t="shared" si="7"/>
        <v>3</v>
      </c>
      <c r="E32" s="166">
        <f t="shared" si="8"/>
        <v>45</v>
      </c>
      <c r="F32" s="62"/>
      <c r="G32" s="63"/>
      <c r="H32" s="63"/>
      <c r="I32" s="63"/>
      <c r="J32" s="64"/>
      <c r="K32" s="168"/>
      <c r="L32" s="63"/>
      <c r="M32" s="63"/>
      <c r="N32" s="63"/>
      <c r="O32" s="63"/>
      <c r="P32" s="64"/>
      <c r="Q32" s="168"/>
      <c r="R32" s="62"/>
      <c r="S32" s="63"/>
      <c r="T32" s="63"/>
      <c r="U32" s="63"/>
      <c r="V32" s="64"/>
      <c r="W32" s="168"/>
      <c r="X32" s="63">
        <v>2</v>
      </c>
      <c r="Y32" s="63"/>
      <c r="Z32" s="63">
        <v>1</v>
      </c>
      <c r="AA32" s="63"/>
      <c r="AB32" s="64"/>
      <c r="AC32" s="168">
        <v>3</v>
      </c>
      <c r="AD32" s="65"/>
      <c r="AE32" s="66"/>
      <c r="AF32" s="66"/>
      <c r="AG32" s="66"/>
      <c r="AH32" s="64"/>
      <c r="AI32" s="168"/>
      <c r="AJ32" s="66"/>
      <c r="AK32" s="66"/>
      <c r="AL32" s="66"/>
      <c r="AM32" s="66"/>
      <c r="AN32" s="64"/>
      <c r="AO32" s="168"/>
      <c r="AP32" s="65"/>
      <c r="AQ32" s="66"/>
      <c r="AR32" s="66"/>
      <c r="AS32" s="66"/>
      <c r="AT32" s="64"/>
      <c r="AU32" s="228"/>
    </row>
    <row r="33" spans="1:47" s="67" customFormat="1" ht="14.25" customHeight="1">
      <c r="A33" s="37">
        <v>6</v>
      </c>
      <c r="B33" s="38" t="s">
        <v>29</v>
      </c>
      <c r="C33" s="39">
        <f t="shared" si="6"/>
        <v>0</v>
      </c>
      <c r="D33" s="54">
        <f t="shared" si="7"/>
        <v>2</v>
      </c>
      <c r="E33" s="166">
        <f t="shared" si="8"/>
        <v>30</v>
      </c>
      <c r="F33" s="40"/>
      <c r="G33" s="41"/>
      <c r="H33" s="41"/>
      <c r="I33" s="41"/>
      <c r="J33" s="42"/>
      <c r="K33" s="198"/>
      <c r="L33" s="41"/>
      <c r="M33" s="41"/>
      <c r="N33" s="41"/>
      <c r="O33" s="41"/>
      <c r="P33" s="42"/>
      <c r="Q33" s="198"/>
      <c r="R33" s="131"/>
      <c r="S33" s="132"/>
      <c r="T33" s="132"/>
      <c r="U33" s="41"/>
      <c r="V33" s="42"/>
      <c r="W33" s="198"/>
      <c r="X33" s="41">
        <v>1</v>
      </c>
      <c r="Y33" s="41"/>
      <c r="Z33" s="41">
        <v>1</v>
      </c>
      <c r="AA33" s="41"/>
      <c r="AB33" s="42"/>
      <c r="AC33" s="198">
        <v>2</v>
      </c>
      <c r="AD33" s="131"/>
      <c r="AE33" s="132"/>
      <c r="AF33" s="132"/>
      <c r="AG33" s="132"/>
      <c r="AH33" s="42"/>
      <c r="AI33" s="198"/>
      <c r="AJ33" s="132"/>
      <c r="AK33" s="132"/>
      <c r="AL33" s="132"/>
      <c r="AM33" s="132"/>
      <c r="AN33" s="42"/>
      <c r="AO33" s="198"/>
      <c r="AP33" s="131"/>
      <c r="AQ33" s="132"/>
      <c r="AR33" s="132"/>
      <c r="AS33" s="132"/>
      <c r="AT33" s="42"/>
      <c r="AU33" s="228"/>
    </row>
    <row r="34" spans="1:47" s="143" customFormat="1" ht="14.25" customHeight="1">
      <c r="A34" s="60">
        <v>7</v>
      </c>
      <c r="B34" s="38" t="s">
        <v>26</v>
      </c>
      <c r="C34" s="39">
        <f t="shared" si="6"/>
        <v>1</v>
      </c>
      <c r="D34" s="54">
        <f t="shared" si="7"/>
        <v>5</v>
      </c>
      <c r="E34" s="166">
        <f t="shared" si="8"/>
        <v>60</v>
      </c>
      <c r="F34" s="40"/>
      <c r="G34" s="41"/>
      <c r="H34" s="41"/>
      <c r="I34" s="41"/>
      <c r="J34" s="42"/>
      <c r="K34" s="198"/>
      <c r="L34" s="41"/>
      <c r="M34" s="41"/>
      <c r="N34" s="41"/>
      <c r="O34" s="41"/>
      <c r="P34" s="42"/>
      <c r="Q34" s="198"/>
      <c r="R34" s="40"/>
      <c r="S34" s="41"/>
      <c r="T34" s="41"/>
      <c r="U34" s="41"/>
      <c r="V34" s="42"/>
      <c r="W34" s="198"/>
      <c r="X34" s="41"/>
      <c r="Y34" s="41"/>
      <c r="Z34" s="41"/>
      <c r="AA34" s="41"/>
      <c r="AB34" s="42"/>
      <c r="AC34" s="198"/>
      <c r="AD34" s="131">
        <v>2</v>
      </c>
      <c r="AE34" s="132"/>
      <c r="AF34" s="132">
        <v>1</v>
      </c>
      <c r="AG34" s="132">
        <v>1</v>
      </c>
      <c r="AH34" s="42" t="s">
        <v>19</v>
      </c>
      <c r="AI34" s="198">
        <v>5</v>
      </c>
      <c r="AJ34" s="132"/>
      <c r="AK34" s="132"/>
      <c r="AL34" s="132"/>
      <c r="AM34" s="132"/>
      <c r="AN34" s="42"/>
      <c r="AO34" s="198"/>
      <c r="AP34" s="131"/>
      <c r="AQ34" s="132"/>
      <c r="AR34" s="132"/>
      <c r="AS34" s="132"/>
      <c r="AT34" s="42"/>
      <c r="AU34" s="228"/>
    </row>
    <row r="35" spans="1:47" s="43" customFormat="1" ht="21" customHeight="1">
      <c r="A35" s="60">
        <v>8</v>
      </c>
      <c r="B35" s="135" t="s">
        <v>39</v>
      </c>
      <c r="C35" s="136">
        <f t="shared" si="6"/>
        <v>1</v>
      </c>
      <c r="D35" s="54">
        <f t="shared" si="7"/>
        <v>5</v>
      </c>
      <c r="E35" s="166">
        <f t="shared" si="8"/>
        <v>60</v>
      </c>
      <c r="F35" s="137"/>
      <c r="G35" s="138"/>
      <c r="H35" s="138"/>
      <c r="I35" s="138"/>
      <c r="J35" s="139"/>
      <c r="K35" s="202"/>
      <c r="L35" s="138"/>
      <c r="M35" s="138"/>
      <c r="N35" s="138"/>
      <c r="O35" s="138"/>
      <c r="P35" s="139"/>
      <c r="Q35" s="202"/>
      <c r="R35" s="140">
        <v>2</v>
      </c>
      <c r="S35" s="138">
        <v>2</v>
      </c>
      <c r="T35" s="138"/>
      <c r="U35" s="138"/>
      <c r="V35" s="139" t="s">
        <v>19</v>
      </c>
      <c r="W35" s="202">
        <v>5</v>
      </c>
      <c r="X35" s="138"/>
      <c r="Y35" s="138"/>
      <c r="Z35" s="138"/>
      <c r="AA35" s="138"/>
      <c r="AB35" s="139"/>
      <c r="AC35" s="202"/>
      <c r="AD35" s="140"/>
      <c r="AE35" s="141"/>
      <c r="AF35" s="141"/>
      <c r="AG35" s="141"/>
      <c r="AH35" s="139"/>
      <c r="AI35" s="202"/>
      <c r="AJ35" s="141"/>
      <c r="AK35" s="141"/>
      <c r="AL35" s="141"/>
      <c r="AM35" s="141"/>
      <c r="AN35" s="139"/>
      <c r="AO35" s="202"/>
      <c r="AP35" s="140"/>
      <c r="AQ35" s="141"/>
      <c r="AR35" s="141"/>
      <c r="AS35" s="141"/>
      <c r="AT35" s="139"/>
      <c r="AU35" s="228"/>
    </row>
    <row r="36" spans="1:47" s="43" customFormat="1" ht="14.25" customHeight="1">
      <c r="A36" s="37">
        <v>9</v>
      </c>
      <c r="B36" s="133" t="s">
        <v>49</v>
      </c>
      <c r="C36" s="39">
        <f t="shared" si="6"/>
        <v>0</v>
      </c>
      <c r="D36" s="54">
        <f t="shared" si="7"/>
        <v>4</v>
      </c>
      <c r="E36" s="166">
        <f t="shared" si="8"/>
        <v>60</v>
      </c>
      <c r="F36" s="40"/>
      <c r="G36" s="41"/>
      <c r="H36" s="41"/>
      <c r="I36" s="41"/>
      <c r="J36" s="42"/>
      <c r="K36" s="198"/>
      <c r="L36" s="41"/>
      <c r="M36" s="41"/>
      <c r="N36" s="41"/>
      <c r="O36" s="41"/>
      <c r="P36" s="42"/>
      <c r="Q36" s="198"/>
      <c r="R36" s="131">
        <v>2</v>
      </c>
      <c r="S36" s="132">
        <v>1</v>
      </c>
      <c r="T36" s="132">
        <v>1</v>
      </c>
      <c r="U36" s="132"/>
      <c r="V36" s="42"/>
      <c r="W36" s="198">
        <v>4</v>
      </c>
      <c r="X36" s="41"/>
      <c r="Y36" s="41"/>
      <c r="Z36" s="41"/>
      <c r="AA36" s="41"/>
      <c r="AB36" s="42"/>
      <c r="AC36" s="198"/>
      <c r="AD36" s="131"/>
      <c r="AE36" s="132"/>
      <c r="AF36" s="132"/>
      <c r="AG36" s="132"/>
      <c r="AH36" s="42"/>
      <c r="AI36" s="198"/>
      <c r="AJ36" s="132"/>
      <c r="AK36" s="132"/>
      <c r="AL36" s="132"/>
      <c r="AM36" s="132"/>
      <c r="AN36" s="42"/>
      <c r="AO36" s="198"/>
      <c r="AP36" s="131"/>
      <c r="AQ36" s="132"/>
      <c r="AR36" s="132"/>
      <c r="AS36" s="132"/>
      <c r="AT36" s="42"/>
      <c r="AU36" s="228"/>
    </row>
    <row r="37" spans="1:47" s="43" customFormat="1" ht="14.25" customHeight="1">
      <c r="A37" s="60">
        <v>10</v>
      </c>
      <c r="B37" s="133" t="s">
        <v>50</v>
      </c>
      <c r="C37" s="39">
        <f t="shared" si="6"/>
        <v>0</v>
      </c>
      <c r="D37" s="54">
        <f t="shared" si="7"/>
        <v>3</v>
      </c>
      <c r="E37" s="166">
        <f t="shared" si="8"/>
        <v>45</v>
      </c>
      <c r="F37" s="40"/>
      <c r="G37" s="41"/>
      <c r="H37" s="41"/>
      <c r="I37" s="41"/>
      <c r="J37" s="42"/>
      <c r="K37" s="198"/>
      <c r="L37" s="41"/>
      <c r="M37" s="41"/>
      <c r="N37" s="41"/>
      <c r="O37" s="41"/>
      <c r="P37" s="42"/>
      <c r="Q37" s="198"/>
      <c r="R37" s="40"/>
      <c r="S37" s="41"/>
      <c r="T37" s="41"/>
      <c r="U37" s="41"/>
      <c r="V37" s="42"/>
      <c r="W37" s="198"/>
      <c r="X37" s="41">
        <v>2</v>
      </c>
      <c r="Y37" s="41"/>
      <c r="Z37" s="41">
        <v>1</v>
      </c>
      <c r="AA37" s="41"/>
      <c r="AB37" s="42"/>
      <c r="AC37" s="198">
        <v>3</v>
      </c>
      <c r="AD37" s="131"/>
      <c r="AE37" s="132"/>
      <c r="AF37" s="132"/>
      <c r="AG37" s="132"/>
      <c r="AH37" s="42"/>
      <c r="AI37" s="198"/>
      <c r="AJ37" s="132"/>
      <c r="AK37" s="132"/>
      <c r="AL37" s="132"/>
      <c r="AM37" s="132"/>
      <c r="AN37" s="42"/>
      <c r="AO37" s="198"/>
      <c r="AP37" s="131"/>
      <c r="AQ37" s="132"/>
      <c r="AR37" s="132"/>
      <c r="AS37" s="132"/>
      <c r="AT37" s="42"/>
      <c r="AU37" s="228"/>
    </row>
    <row r="38" spans="1:47" s="43" customFormat="1" ht="14.25" customHeight="1">
      <c r="A38" s="60">
        <v>11</v>
      </c>
      <c r="B38" s="133" t="s">
        <v>58</v>
      </c>
      <c r="C38" s="39">
        <f t="shared" si="6"/>
        <v>1</v>
      </c>
      <c r="D38" s="54">
        <f t="shared" si="7"/>
        <v>4</v>
      </c>
      <c r="E38" s="166">
        <f t="shared" si="8"/>
        <v>45</v>
      </c>
      <c r="F38" s="40"/>
      <c r="G38" s="41"/>
      <c r="H38" s="41"/>
      <c r="I38" s="41"/>
      <c r="J38" s="42"/>
      <c r="K38" s="198"/>
      <c r="L38" s="41"/>
      <c r="M38" s="41"/>
      <c r="N38" s="41"/>
      <c r="O38" s="41"/>
      <c r="P38" s="42"/>
      <c r="Q38" s="198"/>
      <c r="R38" s="131"/>
      <c r="S38" s="132"/>
      <c r="T38" s="41"/>
      <c r="U38" s="41"/>
      <c r="V38" s="42"/>
      <c r="W38" s="198"/>
      <c r="X38" s="41">
        <v>2</v>
      </c>
      <c r="Y38" s="132"/>
      <c r="Z38" s="41">
        <v>1</v>
      </c>
      <c r="AA38" s="132"/>
      <c r="AB38" s="42" t="s">
        <v>19</v>
      </c>
      <c r="AC38" s="198">
        <v>4</v>
      </c>
      <c r="AD38" s="131"/>
      <c r="AE38" s="132"/>
      <c r="AF38" s="132"/>
      <c r="AG38" s="132"/>
      <c r="AH38" s="42"/>
      <c r="AI38" s="198"/>
      <c r="AJ38" s="132"/>
      <c r="AK38" s="132"/>
      <c r="AL38" s="132"/>
      <c r="AM38" s="132"/>
      <c r="AN38" s="42"/>
      <c r="AO38" s="198"/>
      <c r="AP38" s="131"/>
      <c r="AQ38" s="132"/>
      <c r="AR38" s="132"/>
      <c r="AS38" s="132"/>
      <c r="AT38" s="42"/>
      <c r="AU38" s="228"/>
    </row>
    <row r="39" spans="1:47" s="43" customFormat="1" ht="15.75" customHeight="1">
      <c r="A39" s="37">
        <v>12</v>
      </c>
      <c r="B39" s="134" t="s">
        <v>59</v>
      </c>
      <c r="C39" s="61">
        <f t="shared" si="6"/>
        <v>0</v>
      </c>
      <c r="D39" s="54">
        <f t="shared" si="7"/>
        <v>4</v>
      </c>
      <c r="E39" s="166">
        <f t="shared" si="8"/>
        <v>60</v>
      </c>
      <c r="F39" s="62"/>
      <c r="G39" s="63"/>
      <c r="H39" s="63"/>
      <c r="I39" s="63"/>
      <c r="J39" s="64"/>
      <c r="K39" s="168"/>
      <c r="L39" s="63"/>
      <c r="M39" s="63"/>
      <c r="N39" s="63"/>
      <c r="O39" s="63"/>
      <c r="P39" s="64"/>
      <c r="Q39" s="168"/>
      <c r="R39" s="62">
        <v>1</v>
      </c>
      <c r="S39" s="63"/>
      <c r="T39" s="63">
        <v>1</v>
      </c>
      <c r="U39" s="63"/>
      <c r="V39" s="64"/>
      <c r="W39" s="168">
        <v>2</v>
      </c>
      <c r="X39" s="63">
        <v>1</v>
      </c>
      <c r="Y39" s="63"/>
      <c r="Z39" s="63">
        <v>1</v>
      </c>
      <c r="AA39" s="63"/>
      <c r="AB39" s="64"/>
      <c r="AC39" s="168">
        <v>2</v>
      </c>
      <c r="AD39" s="65"/>
      <c r="AE39" s="66"/>
      <c r="AF39" s="66"/>
      <c r="AG39" s="66"/>
      <c r="AH39" s="64"/>
      <c r="AI39" s="168"/>
      <c r="AJ39" s="66"/>
      <c r="AK39" s="66"/>
      <c r="AL39" s="66"/>
      <c r="AM39" s="66"/>
      <c r="AN39" s="64"/>
      <c r="AO39" s="168"/>
      <c r="AP39" s="65"/>
      <c r="AQ39" s="66"/>
      <c r="AR39" s="66"/>
      <c r="AS39" s="66"/>
      <c r="AT39" s="64"/>
      <c r="AU39" s="228"/>
    </row>
    <row r="40" spans="1:47" s="49" customFormat="1" ht="13.5" customHeight="1">
      <c r="A40" s="60">
        <v>13</v>
      </c>
      <c r="B40" s="163" t="s">
        <v>45</v>
      </c>
      <c r="C40" s="53">
        <f t="shared" si="6"/>
        <v>0</v>
      </c>
      <c r="D40" s="54">
        <f t="shared" si="7"/>
        <v>2</v>
      </c>
      <c r="E40" s="166">
        <f t="shared" si="8"/>
        <v>30</v>
      </c>
      <c r="F40" s="54"/>
      <c r="G40" s="56"/>
      <c r="H40" s="56"/>
      <c r="I40" s="56"/>
      <c r="J40" s="57"/>
      <c r="K40" s="196"/>
      <c r="L40" s="56"/>
      <c r="M40" s="56"/>
      <c r="N40" s="56"/>
      <c r="O40" s="56"/>
      <c r="P40" s="57"/>
      <c r="Q40" s="196"/>
      <c r="R40" s="54"/>
      <c r="S40" s="56"/>
      <c r="T40" s="56"/>
      <c r="U40" s="56"/>
      <c r="V40" s="57"/>
      <c r="W40" s="196"/>
      <c r="X40" s="56"/>
      <c r="Y40" s="56"/>
      <c r="Z40" s="56"/>
      <c r="AA40" s="56"/>
      <c r="AB40" s="57"/>
      <c r="AC40" s="196"/>
      <c r="AD40" s="54">
        <v>1</v>
      </c>
      <c r="AE40" s="56"/>
      <c r="AF40" s="56"/>
      <c r="AG40" s="56">
        <v>1</v>
      </c>
      <c r="AH40" s="57"/>
      <c r="AI40" s="196">
        <v>2</v>
      </c>
      <c r="AJ40" s="59"/>
      <c r="AK40" s="59"/>
      <c r="AL40" s="59"/>
      <c r="AM40" s="59"/>
      <c r="AN40" s="57"/>
      <c r="AO40" s="196"/>
      <c r="AP40" s="58"/>
      <c r="AQ40" s="59"/>
      <c r="AR40" s="59"/>
      <c r="AS40" s="59"/>
      <c r="AT40" s="57"/>
      <c r="AU40" s="225"/>
    </row>
    <row r="41" spans="1:47" s="49" customFormat="1" ht="13.5" customHeight="1" thickBot="1">
      <c r="A41" s="60">
        <v>14</v>
      </c>
      <c r="B41" s="163" t="s">
        <v>116</v>
      </c>
      <c r="C41" s="53">
        <f t="shared" si="6"/>
        <v>0</v>
      </c>
      <c r="D41" s="54">
        <f t="shared" si="7"/>
        <v>5</v>
      </c>
      <c r="E41" s="166">
        <f t="shared" si="8"/>
        <v>75</v>
      </c>
      <c r="F41" s="54"/>
      <c r="G41" s="56"/>
      <c r="H41" s="56"/>
      <c r="I41" s="56"/>
      <c r="J41" s="57"/>
      <c r="K41" s="196"/>
      <c r="L41" s="56"/>
      <c r="M41" s="56"/>
      <c r="N41" s="59"/>
      <c r="O41" s="56"/>
      <c r="P41" s="57"/>
      <c r="Q41" s="196"/>
      <c r="R41" s="54"/>
      <c r="S41" s="56"/>
      <c r="T41" s="59"/>
      <c r="U41" s="56"/>
      <c r="V41" s="57"/>
      <c r="W41" s="196"/>
      <c r="X41" s="56"/>
      <c r="Y41" s="56"/>
      <c r="Z41" s="59">
        <v>2</v>
      </c>
      <c r="AA41" s="56"/>
      <c r="AB41" s="57"/>
      <c r="AC41" s="196">
        <v>2</v>
      </c>
      <c r="AD41" s="54">
        <v>2</v>
      </c>
      <c r="AE41" s="56"/>
      <c r="AF41" s="56">
        <v>1</v>
      </c>
      <c r="AG41" s="56"/>
      <c r="AH41" s="57"/>
      <c r="AI41" s="196">
        <v>3</v>
      </c>
      <c r="AJ41" s="59"/>
      <c r="AK41" s="59"/>
      <c r="AL41" s="59"/>
      <c r="AM41" s="59"/>
      <c r="AN41" s="57"/>
      <c r="AO41" s="196"/>
      <c r="AP41" s="58"/>
      <c r="AQ41" s="59"/>
      <c r="AR41" s="59"/>
      <c r="AS41" s="59"/>
      <c r="AT41" s="57"/>
      <c r="AU41" s="225"/>
    </row>
    <row r="42" spans="1:47" s="49" customFormat="1" ht="11.25" customHeight="1" thickBot="1">
      <c r="A42" s="44" t="s">
        <v>68</v>
      </c>
      <c r="B42" s="45"/>
      <c r="C42" s="50"/>
      <c r="D42" s="165">
        <f>SUM(D43:D60)</f>
        <v>72</v>
      </c>
      <c r="E42" s="47">
        <f>SUM(E43:E60)</f>
        <v>675</v>
      </c>
      <c r="F42" s="51"/>
      <c r="G42" s="51"/>
      <c r="H42" s="51"/>
      <c r="I42" s="51"/>
      <c r="J42" s="51"/>
      <c r="K42" s="201"/>
      <c r="L42" s="51"/>
      <c r="M42" s="51"/>
      <c r="N42" s="51"/>
      <c r="O42" s="51"/>
      <c r="P42" s="51"/>
      <c r="Q42" s="201"/>
      <c r="R42" s="51"/>
      <c r="S42" s="51"/>
      <c r="T42" s="51"/>
      <c r="U42" s="51"/>
      <c r="V42" s="51"/>
      <c r="W42" s="201"/>
      <c r="X42" s="51"/>
      <c r="Y42" s="51"/>
      <c r="Z42" s="51"/>
      <c r="AA42" s="51"/>
      <c r="AB42" s="51"/>
      <c r="AC42" s="201"/>
      <c r="AD42" s="51"/>
      <c r="AE42" s="51"/>
      <c r="AF42" s="51"/>
      <c r="AG42" s="51"/>
      <c r="AH42" s="51"/>
      <c r="AI42" s="201"/>
      <c r="AJ42" s="51"/>
      <c r="AK42" s="51"/>
      <c r="AL42" s="51"/>
      <c r="AM42" s="51"/>
      <c r="AN42" s="51"/>
      <c r="AO42" s="201"/>
      <c r="AP42" s="51"/>
      <c r="AQ42" s="51"/>
      <c r="AR42" s="51"/>
      <c r="AS42" s="51"/>
      <c r="AT42" s="51"/>
      <c r="AU42" s="225"/>
    </row>
    <row r="43" spans="1:47" s="49" customFormat="1" ht="14.25" customHeight="1">
      <c r="A43" s="60">
        <v>1</v>
      </c>
      <c r="B43" s="295" t="s">
        <v>83</v>
      </c>
      <c r="C43" s="53">
        <f aca="true" t="shared" si="9" ref="C43:C60">COUNTA(J43,P43,V43,AB43,AH43,AN43,AT43)</f>
        <v>0</v>
      </c>
      <c r="D43" s="54">
        <f aca="true" t="shared" si="10" ref="D43:D60">SUM(K43,Q43,W43,AC43,AI43,AO43,AU43)</f>
        <v>2</v>
      </c>
      <c r="E43" s="166">
        <f aca="true" t="shared" si="11" ref="E43:E60">SUM(F43:I43,L43:O43,R43:U43,X43:AA43,AD43:AG43,AJ43:AM43,AP43:AS43)*15</f>
        <v>30</v>
      </c>
      <c r="F43" s="54"/>
      <c r="G43" s="56"/>
      <c r="H43" s="56"/>
      <c r="I43" s="56"/>
      <c r="J43" s="57"/>
      <c r="K43" s="196"/>
      <c r="L43" s="56"/>
      <c r="M43" s="56"/>
      <c r="N43" s="56"/>
      <c r="O43" s="56"/>
      <c r="P43" s="57"/>
      <c r="Q43" s="196"/>
      <c r="R43" s="62"/>
      <c r="S43" s="56"/>
      <c r="T43" s="56"/>
      <c r="U43" s="56"/>
      <c r="V43" s="57"/>
      <c r="W43" s="196"/>
      <c r="X43" s="63">
        <v>1</v>
      </c>
      <c r="Y43" s="56">
        <v>1</v>
      </c>
      <c r="Z43" s="56"/>
      <c r="AA43" s="56"/>
      <c r="AB43" s="57"/>
      <c r="AC43" s="196">
        <v>2</v>
      </c>
      <c r="AD43" s="58"/>
      <c r="AE43" s="59"/>
      <c r="AF43" s="151"/>
      <c r="AG43" s="151"/>
      <c r="AH43" s="57"/>
      <c r="AI43" s="196"/>
      <c r="AJ43" s="59"/>
      <c r="AK43" s="59"/>
      <c r="AL43" s="59"/>
      <c r="AM43" s="59"/>
      <c r="AN43" s="57"/>
      <c r="AO43" s="196"/>
      <c r="AP43" s="58"/>
      <c r="AQ43" s="59"/>
      <c r="AR43" s="59"/>
      <c r="AS43" s="59"/>
      <c r="AT43" s="57"/>
      <c r="AU43" s="225"/>
    </row>
    <row r="44" spans="1:47" s="43" customFormat="1" ht="13.5" customHeight="1">
      <c r="A44" s="60">
        <v>2</v>
      </c>
      <c r="B44" s="295" t="s">
        <v>84</v>
      </c>
      <c r="C44" s="61">
        <f t="shared" si="9"/>
        <v>1</v>
      </c>
      <c r="D44" s="54">
        <f t="shared" si="10"/>
        <v>5</v>
      </c>
      <c r="E44" s="166">
        <f t="shared" si="11"/>
        <v>67.5</v>
      </c>
      <c r="F44" s="62"/>
      <c r="G44" s="63"/>
      <c r="H44" s="63"/>
      <c r="I44" s="63"/>
      <c r="J44" s="64"/>
      <c r="K44" s="168"/>
      <c r="L44" s="63"/>
      <c r="M44" s="63"/>
      <c r="N44" s="63"/>
      <c r="O44" s="63"/>
      <c r="P44" s="64"/>
      <c r="Q44" s="168"/>
      <c r="R44" s="62"/>
      <c r="S44" s="63"/>
      <c r="T44" s="63"/>
      <c r="U44" s="63"/>
      <c r="V44" s="64"/>
      <c r="W44" s="168"/>
      <c r="X44" s="299">
        <v>1</v>
      </c>
      <c r="Y44" s="299">
        <v>0.5</v>
      </c>
      <c r="Z44" s="63"/>
      <c r="AA44" s="63"/>
      <c r="AB44" s="64"/>
      <c r="AC44" s="168">
        <v>1</v>
      </c>
      <c r="AD44" s="297">
        <v>2</v>
      </c>
      <c r="AE44" s="298">
        <v>1</v>
      </c>
      <c r="AF44" s="66"/>
      <c r="AG44" s="66"/>
      <c r="AH44" s="64" t="s">
        <v>19</v>
      </c>
      <c r="AI44" s="168">
        <v>4</v>
      </c>
      <c r="AJ44" s="66"/>
      <c r="AK44" s="66"/>
      <c r="AL44" s="66"/>
      <c r="AM44" s="66"/>
      <c r="AN44" s="64"/>
      <c r="AO44" s="168"/>
      <c r="AP44" s="65"/>
      <c r="AQ44" s="66"/>
      <c r="AR44" s="66"/>
      <c r="AS44" s="66"/>
      <c r="AT44" s="64"/>
      <c r="AU44" s="228"/>
    </row>
    <row r="45" spans="1:47" s="43" customFormat="1" ht="13.5" customHeight="1">
      <c r="A45" s="60">
        <v>3</v>
      </c>
      <c r="B45" s="295" t="s">
        <v>107</v>
      </c>
      <c r="C45" s="61">
        <f t="shared" si="9"/>
        <v>0</v>
      </c>
      <c r="D45" s="54">
        <f t="shared" si="10"/>
        <v>4</v>
      </c>
      <c r="E45" s="166">
        <f t="shared" si="11"/>
        <v>52.5</v>
      </c>
      <c r="F45" s="62"/>
      <c r="G45" s="63"/>
      <c r="H45" s="63"/>
      <c r="I45" s="63"/>
      <c r="J45" s="64"/>
      <c r="K45" s="168"/>
      <c r="L45" s="63"/>
      <c r="M45" s="63"/>
      <c r="N45" s="63"/>
      <c r="O45" s="63"/>
      <c r="P45" s="64"/>
      <c r="Q45" s="168"/>
      <c r="R45" s="62"/>
      <c r="S45" s="63"/>
      <c r="T45" s="63"/>
      <c r="U45" s="63"/>
      <c r="V45" s="64"/>
      <c r="W45" s="168"/>
      <c r="X45" s="66"/>
      <c r="Y45" s="66"/>
      <c r="Z45" s="66"/>
      <c r="AA45" s="66"/>
      <c r="AB45" s="64"/>
      <c r="AC45" s="168"/>
      <c r="AD45" s="298">
        <v>2.5</v>
      </c>
      <c r="AE45" s="66"/>
      <c r="AF45" s="66">
        <v>1</v>
      </c>
      <c r="AG45" s="63"/>
      <c r="AH45" s="64"/>
      <c r="AI45" s="168">
        <v>4</v>
      </c>
      <c r="AJ45" s="66"/>
      <c r="AK45" s="66"/>
      <c r="AL45" s="66"/>
      <c r="AM45" s="66"/>
      <c r="AN45" s="64"/>
      <c r="AO45" s="168"/>
      <c r="AP45" s="65"/>
      <c r="AQ45" s="66"/>
      <c r="AR45" s="66"/>
      <c r="AS45" s="66"/>
      <c r="AT45" s="64"/>
      <c r="AU45" s="228"/>
    </row>
    <row r="46" spans="1:47" s="43" customFormat="1" ht="13.5" customHeight="1">
      <c r="A46" s="37">
        <v>4</v>
      </c>
      <c r="B46" s="295" t="s">
        <v>85</v>
      </c>
      <c r="C46" s="61">
        <f t="shared" si="9"/>
        <v>0</v>
      </c>
      <c r="D46" s="54">
        <f t="shared" si="10"/>
        <v>2</v>
      </c>
      <c r="E46" s="166">
        <f t="shared" si="11"/>
        <v>37.5</v>
      </c>
      <c r="F46" s="62"/>
      <c r="G46" s="63"/>
      <c r="H46" s="63"/>
      <c r="I46" s="63"/>
      <c r="J46" s="64"/>
      <c r="K46" s="168"/>
      <c r="L46" s="63"/>
      <c r="M46" s="63"/>
      <c r="N46" s="63"/>
      <c r="O46" s="63"/>
      <c r="P46" s="64"/>
      <c r="Q46" s="168"/>
      <c r="R46" s="62"/>
      <c r="S46" s="63"/>
      <c r="T46" s="63"/>
      <c r="U46" s="63"/>
      <c r="V46" s="64"/>
      <c r="W46" s="168"/>
      <c r="X46" s="63"/>
      <c r="Y46" s="63"/>
      <c r="Z46" s="63"/>
      <c r="AA46" s="63"/>
      <c r="AB46" s="64"/>
      <c r="AC46" s="168"/>
      <c r="AD46" s="297">
        <v>1.5</v>
      </c>
      <c r="AE46" s="66"/>
      <c r="AF46" s="66">
        <v>1</v>
      </c>
      <c r="AG46" s="66"/>
      <c r="AH46" s="64"/>
      <c r="AI46" s="168">
        <v>2</v>
      </c>
      <c r="AJ46" s="66"/>
      <c r="AK46" s="66"/>
      <c r="AL46" s="66"/>
      <c r="AM46" s="66"/>
      <c r="AN46" s="64"/>
      <c r="AO46" s="168"/>
      <c r="AP46" s="65"/>
      <c r="AQ46" s="66"/>
      <c r="AR46" s="66"/>
      <c r="AS46" s="66"/>
      <c r="AT46" s="64"/>
      <c r="AU46" s="228"/>
    </row>
    <row r="47" spans="1:47" s="43" customFormat="1" ht="13.5" customHeight="1">
      <c r="A47" s="60">
        <v>5</v>
      </c>
      <c r="B47" s="295" t="s">
        <v>92</v>
      </c>
      <c r="C47" s="61">
        <f t="shared" si="9"/>
        <v>0</v>
      </c>
      <c r="D47" s="54">
        <f t="shared" si="10"/>
        <v>2</v>
      </c>
      <c r="E47" s="166">
        <f t="shared" si="11"/>
        <v>37.5</v>
      </c>
      <c r="F47" s="62"/>
      <c r="G47" s="63"/>
      <c r="H47" s="63"/>
      <c r="I47" s="63"/>
      <c r="J47" s="64"/>
      <c r="K47" s="168"/>
      <c r="L47" s="63"/>
      <c r="M47" s="63"/>
      <c r="N47" s="63"/>
      <c r="O47" s="63"/>
      <c r="P47" s="64"/>
      <c r="Q47" s="168"/>
      <c r="R47" s="62"/>
      <c r="S47" s="63"/>
      <c r="T47" s="63"/>
      <c r="U47" s="63"/>
      <c r="V47" s="64"/>
      <c r="W47" s="168"/>
      <c r="X47" s="63"/>
      <c r="Y47" s="63"/>
      <c r="Z47" s="63"/>
      <c r="AA47" s="63"/>
      <c r="AB47" s="64"/>
      <c r="AC47" s="168"/>
      <c r="AD47" s="297">
        <v>1.5</v>
      </c>
      <c r="AE47" s="66"/>
      <c r="AF47" s="66">
        <v>1</v>
      </c>
      <c r="AG47" s="66"/>
      <c r="AH47" s="64"/>
      <c r="AI47" s="168">
        <v>2</v>
      </c>
      <c r="AJ47" s="66"/>
      <c r="AK47" s="66"/>
      <c r="AL47" s="66"/>
      <c r="AM47" s="66"/>
      <c r="AN47" s="64"/>
      <c r="AO47" s="168"/>
      <c r="AP47" s="65"/>
      <c r="AQ47" s="66"/>
      <c r="AR47" s="66"/>
      <c r="AS47" s="66"/>
      <c r="AT47" s="64"/>
      <c r="AU47" s="228"/>
    </row>
    <row r="48" spans="1:47" s="128" customFormat="1" ht="17.25" customHeight="1">
      <c r="A48" s="60">
        <v>6</v>
      </c>
      <c r="B48" s="296" t="s">
        <v>86</v>
      </c>
      <c r="C48" s="61">
        <f t="shared" si="9"/>
        <v>0</v>
      </c>
      <c r="D48" s="54">
        <f t="shared" si="10"/>
        <v>2</v>
      </c>
      <c r="E48" s="166">
        <f t="shared" si="11"/>
        <v>22.5</v>
      </c>
      <c r="F48" s="54"/>
      <c r="G48" s="56"/>
      <c r="H48" s="56"/>
      <c r="I48" s="56"/>
      <c r="J48" s="57"/>
      <c r="K48" s="196"/>
      <c r="L48" s="56"/>
      <c r="M48" s="56"/>
      <c r="N48" s="56"/>
      <c r="O48" s="56"/>
      <c r="P48" s="57"/>
      <c r="Q48" s="196"/>
      <c r="R48" s="54"/>
      <c r="S48" s="56"/>
      <c r="T48" s="56"/>
      <c r="U48" s="56"/>
      <c r="V48" s="57"/>
      <c r="W48" s="196"/>
      <c r="X48" s="142"/>
      <c r="Y48" s="142"/>
      <c r="Z48" s="56"/>
      <c r="AA48" s="56"/>
      <c r="AB48" s="57"/>
      <c r="AC48" s="196"/>
      <c r="AD48" s="58"/>
      <c r="AE48" s="59"/>
      <c r="AF48" s="59"/>
      <c r="AG48" s="59"/>
      <c r="AH48" s="57"/>
      <c r="AI48" s="196"/>
      <c r="AJ48" s="58">
        <v>0.5</v>
      </c>
      <c r="AK48" s="59"/>
      <c r="AL48" s="59">
        <v>1</v>
      </c>
      <c r="AM48" s="59"/>
      <c r="AN48" s="57"/>
      <c r="AO48" s="196">
        <v>2</v>
      </c>
      <c r="AP48" s="58"/>
      <c r="AQ48" s="59"/>
      <c r="AR48" s="59"/>
      <c r="AS48" s="59"/>
      <c r="AT48" s="57"/>
      <c r="AU48" s="225"/>
    </row>
    <row r="49" spans="1:47" s="128" customFormat="1" ht="17.25" customHeight="1">
      <c r="A49" s="60">
        <v>7</v>
      </c>
      <c r="B49" s="296" t="s">
        <v>90</v>
      </c>
      <c r="C49" s="61">
        <f>COUNTA(J49,P49,V49,AB49,AH49,AN49,AT49)</f>
        <v>1</v>
      </c>
      <c r="D49" s="54">
        <f>SUM(K49,Q49,W49,AC49,AI49,AO49,AU49)</f>
        <v>3</v>
      </c>
      <c r="E49" s="166">
        <f>SUM(F49:I49,L49:O49,R49:U49,X49:AA49,AD49:AG49,AJ49:AM49,AP49:AS49)*15</f>
        <v>30</v>
      </c>
      <c r="F49" s="54"/>
      <c r="G49" s="56"/>
      <c r="H49" s="56"/>
      <c r="I49" s="56"/>
      <c r="J49" s="57"/>
      <c r="K49" s="196"/>
      <c r="L49" s="56"/>
      <c r="M49" s="56"/>
      <c r="N49" s="56"/>
      <c r="O49" s="56"/>
      <c r="P49" s="57"/>
      <c r="Q49" s="196"/>
      <c r="R49" s="54"/>
      <c r="S49" s="56"/>
      <c r="T49" s="56"/>
      <c r="U49" s="56"/>
      <c r="V49" s="57"/>
      <c r="W49" s="196"/>
      <c r="X49" s="142"/>
      <c r="Y49" s="142"/>
      <c r="Z49" s="56"/>
      <c r="AA49" s="56"/>
      <c r="AB49" s="57"/>
      <c r="AC49" s="196"/>
      <c r="AD49" s="58"/>
      <c r="AE49" s="59"/>
      <c r="AF49" s="59"/>
      <c r="AG49" s="59"/>
      <c r="AH49" s="57"/>
      <c r="AI49" s="196"/>
      <c r="AJ49" s="58">
        <v>2</v>
      </c>
      <c r="AK49" s="59"/>
      <c r="AL49" s="59"/>
      <c r="AM49" s="59"/>
      <c r="AN49" s="57" t="s">
        <v>19</v>
      </c>
      <c r="AO49" s="196">
        <v>3</v>
      </c>
      <c r="AP49" s="58"/>
      <c r="AQ49" s="59"/>
      <c r="AR49" s="59"/>
      <c r="AS49" s="59"/>
      <c r="AT49" s="57"/>
      <c r="AU49" s="225"/>
    </row>
    <row r="50" spans="1:47" s="49" customFormat="1" ht="22.5" customHeight="1">
      <c r="A50" s="60">
        <v>9</v>
      </c>
      <c r="B50" s="296" t="s">
        <v>88</v>
      </c>
      <c r="C50" s="61">
        <f>COUNTA(J50,P50,V50,AB50,AH50,AN50,AT50)</f>
        <v>0</v>
      </c>
      <c r="D50" s="54">
        <f>SUM(K50,Q50,W50,AC50,AI50,AO50,AU50)</f>
        <v>3</v>
      </c>
      <c r="E50" s="166">
        <f>SUM(F50:I50,L50:O50,R50:U50,X50:AA50,AD50:AG50,AJ50:AM50,AP50:AS50)*15</f>
        <v>45</v>
      </c>
      <c r="F50" s="54"/>
      <c r="G50" s="56"/>
      <c r="H50" s="56"/>
      <c r="I50" s="56"/>
      <c r="J50" s="57"/>
      <c r="K50" s="196"/>
      <c r="L50" s="56"/>
      <c r="M50" s="56"/>
      <c r="N50" s="56"/>
      <c r="O50" s="56"/>
      <c r="P50" s="57"/>
      <c r="Q50" s="196"/>
      <c r="R50" s="54"/>
      <c r="S50" s="56"/>
      <c r="T50" s="56"/>
      <c r="U50" s="56"/>
      <c r="V50" s="57"/>
      <c r="W50" s="196"/>
      <c r="X50" s="56"/>
      <c r="Y50" s="144"/>
      <c r="Z50" s="144"/>
      <c r="AA50" s="56"/>
      <c r="AB50" s="57"/>
      <c r="AC50" s="196"/>
      <c r="AD50" s="259">
        <v>2</v>
      </c>
      <c r="AE50" s="261"/>
      <c r="AF50" s="261">
        <v>1</v>
      </c>
      <c r="AG50" s="261"/>
      <c r="AH50" s="256"/>
      <c r="AI50" s="196">
        <v>3</v>
      </c>
      <c r="AJ50" s="261"/>
      <c r="AK50" s="261"/>
      <c r="AL50" s="261"/>
      <c r="AM50" s="261"/>
      <c r="AN50" s="256"/>
      <c r="AO50" s="257"/>
      <c r="AP50" s="58"/>
      <c r="AQ50" s="59"/>
      <c r="AR50" s="59"/>
      <c r="AS50" s="59"/>
      <c r="AT50" s="57"/>
      <c r="AU50" s="225"/>
    </row>
    <row r="51" spans="1:47" s="128" customFormat="1" ht="17.25" customHeight="1">
      <c r="A51" s="37">
        <v>8</v>
      </c>
      <c r="B51" s="296" t="s">
        <v>87</v>
      </c>
      <c r="C51" s="61">
        <f t="shared" si="9"/>
        <v>1</v>
      </c>
      <c r="D51" s="54">
        <f t="shared" si="10"/>
        <v>4</v>
      </c>
      <c r="E51" s="166">
        <f t="shared" si="11"/>
        <v>45</v>
      </c>
      <c r="F51" s="253"/>
      <c r="G51" s="255"/>
      <c r="H51" s="255"/>
      <c r="I51" s="255"/>
      <c r="J51" s="256"/>
      <c r="K51" s="257"/>
      <c r="L51" s="255"/>
      <c r="M51" s="255"/>
      <c r="N51" s="255"/>
      <c r="O51" s="255"/>
      <c r="P51" s="256"/>
      <c r="Q51" s="257"/>
      <c r="R51" s="253"/>
      <c r="S51" s="255"/>
      <c r="T51" s="255"/>
      <c r="U51" s="255"/>
      <c r="V51" s="256"/>
      <c r="W51" s="257"/>
      <c r="X51" s="294"/>
      <c r="Y51" s="294"/>
      <c r="Z51" s="255"/>
      <c r="AA51" s="255"/>
      <c r="AB51" s="256"/>
      <c r="AC51" s="257"/>
      <c r="AD51" s="259"/>
      <c r="AE51" s="261"/>
      <c r="AF51" s="261"/>
      <c r="AG51" s="261"/>
      <c r="AH51" s="256"/>
      <c r="AI51" s="257"/>
      <c r="AJ51" s="261">
        <v>2</v>
      </c>
      <c r="AK51" s="261"/>
      <c r="AL51" s="261">
        <v>1</v>
      </c>
      <c r="AM51" s="260"/>
      <c r="AN51" s="256" t="s">
        <v>19</v>
      </c>
      <c r="AO51" s="257">
        <v>4</v>
      </c>
      <c r="AP51" s="259"/>
      <c r="AQ51" s="261"/>
      <c r="AR51" s="261"/>
      <c r="AS51" s="261"/>
      <c r="AT51" s="256"/>
      <c r="AU51" s="262"/>
    </row>
    <row r="52" spans="1:47" s="43" customFormat="1" ht="14.25" customHeight="1">
      <c r="A52" s="60">
        <v>10</v>
      </c>
      <c r="B52" s="296" t="s">
        <v>89</v>
      </c>
      <c r="C52" s="61">
        <f t="shared" si="9"/>
        <v>1</v>
      </c>
      <c r="D52" s="54">
        <f t="shared" si="10"/>
        <v>5</v>
      </c>
      <c r="E52" s="166">
        <f t="shared" si="11"/>
        <v>60</v>
      </c>
      <c r="F52" s="62"/>
      <c r="G52" s="63"/>
      <c r="H52" s="63"/>
      <c r="I52" s="63"/>
      <c r="J52" s="64"/>
      <c r="K52" s="168"/>
      <c r="L52" s="63"/>
      <c r="M52" s="63"/>
      <c r="N52" s="63"/>
      <c r="O52" s="63"/>
      <c r="P52" s="64"/>
      <c r="Q52" s="168"/>
      <c r="R52" s="62"/>
      <c r="S52" s="63"/>
      <c r="T52" s="63"/>
      <c r="U52" s="63"/>
      <c r="V52" s="64"/>
      <c r="W52" s="168"/>
      <c r="X52" s="63"/>
      <c r="Y52" s="63"/>
      <c r="Z52" s="63"/>
      <c r="AA52" s="63"/>
      <c r="AB52" s="64"/>
      <c r="AC52" s="168"/>
      <c r="AD52" s="65"/>
      <c r="AE52" s="66"/>
      <c r="AF52" s="66"/>
      <c r="AG52" s="66"/>
      <c r="AH52" s="64"/>
      <c r="AI52" s="168"/>
      <c r="AJ52" s="66">
        <v>2</v>
      </c>
      <c r="AK52" s="66"/>
      <c r="AL52" s="66">
        <v>1</v>
      </c>
      <c r="AM52" s="66">
        <v>1</v>
      </c>
      <c r="AN52" s="64" t="s">
        <v>19</v>
      </c>
      <c r="AO52" s="168">
        <v>5</v>
      </c>
      <c r="AP52" s="65"/>
      <c r="AQ52" s="66"/>
      <c r="AR52" s="66"/>
      <c r="AS52" s="66"/>
      <c r="AT52" s="64"/>
      <c r="AU52" s="228"/>
    </row>
    <row r="53" spans="1:47" s="128" customFormat="1" ht="21" customHeight="1">
      <c r="A53" s="37">
        <v>11</v>
      </c>
      <c r="B53" s="296" t="s">
        <v>91</v>
      </c>
      <c r="C53" s="61">
        <f t="shared" si="9"/>
        <v>0</v>
      </c>
      <c r="D53" s="54">
        <f t="shared" si="10"/>
        <v>2</v>
      </c>
      <c r="E53" s="166">
        <f t="shared" si="11"/>
        <v>22.5</v>
      </c>
      <c r="F53" s="54"/>
      <c r="G53" s="56"/>
      <c r="H53" s="56"/>
      <c r="I53" s="56"/>
      <c r="J53" s="57"/>
      <c r="K53" s="196"/>
      <c r="L53" s="56"/>
      <c r="M53" s="56"/>
      <c r="N53" s="56"/>
      <c r="O53" s="56"/>
      <c r="P53" s="57"/>
      <c r="Q53" s="196"/>
      <c r="R53" s="54"/>
      <c r="S53" s="56"/>
      <c r="T53" s="56"/>
      <c r="U53" s="56"/>
      <c r="V53" s="57"/>
      <c r="W53" s="196"/>
      <c r="X53" s="142"/>
      <c r="Y53" s="142"/>
      <c r="Z53" s="56"/>
      <c r="AA53" s="56"/>
      <c r="AB53" s="57"/>
      <c r="AC53" s="196"/>
      <c r="AD53" s="58"/>
      <c r="AE53" s="59"/>
      <c r="AF53" s="59"/>
      <c r="AG53" s="59"/>
      <c r="AH53" s="57"/>
      <c r="AI53" s="196"/>
      <c r="AJ53" s="59">
        <v>1</v>
      </c>
      <c r="AK53" s="59"/>
      <c r="AL53" s="59"/>
      <c r="AM53" s="59">
        <v>0.5</v>
      </c>
      <c r="AN53" s="57"/>
      <c r="AO53" s="196">
        <v>2</v>
      </c>
      <c r="AP53" s="58"/>
      <c r="AQ53" s="59"/>
      <c r="AR53" s="59"/>
      <c r="AS53" s="59"/>
      <c r="AT53" s="57"/>
      <c r="AU53" s="225"/>
    </row>
    <row r="54" spans="1:47" s="67" customFormat="1" ht="13.5" customHeight="1">
      <c r="A54" s="60">
        <v>12</v>
      </c>
      <c r="B54" s="153" t="s">
        <v>30</v>
      </c>
      <c r="C54" s="61">
        <f>COUNTA(J54,P54,V54,AB54,AH54,AN54,AT54)</f>
        <v>0</v>
      </c>
      <c r="D54" s="54">
        <f>SUM(K54,Q54,W54,AC54,AI54,AO54,AU54)</f>
        <v>2</v>
      </c>
      <c r="E54" s="166">
        <f>SUM(F54:I54,L54:O54,R54:U54,X54:AA54,AD54:AG54,AJ54:AM54,AP54:AS54)*15</f>
        <v>30</v>
      </c>
      <c r="F54" s="62"/>
      <c r="G54" s="63"/>
      <c r="H54" s="63"/>
      <c r="I54" s="63"/>
      <c r="J54" s="64"/>
      <c r="K54" s="168"/>
      <c r="L54" s="63"/>
      <c r="M54" s="63"/>
      <c r="N54" s="63"/>
      <c r="O54" s="63"/>
      <c r="P54" s="64"/>
      <c r="Q54" s="168"/>
      <c r="R54" s="62"/>
      <c r="S54" s="63"/>
      <c r="T54" s="63"/>
      <c r="U54" s="63"/>
      <c r="V54" s="64"/>
      <c r="W54" s="168"/>
      <c r="X54" s="63"/>
      <c r="Y54" s="63"/>
      <c r="Z54" s="63"/>
      <c r="AA54" s="63"/>
      <c r="AB54" s="64"/>
      <c r="AC54" s="168"/>
      <c r="AD54" s="65"/>
      <c r="AE54" s="66"/>
      <c r="AF54" s="66"/>
      <c r="AG54" s="66"/>
      <c r="AH54" s="64"/>
      <c r="AI54" s="168"/>
      <c r="AJ54" s="66"/>
      <c r="AK54" s="66"/>
      <c r="AL54" s="66"/>
      <c r="AM54" s="66"/>
      <c r="AN54" s="64"/>
      <c r="AO54" s="168"/>
      <c r="AP54" s="65">
        <v>1</v>
      </c>
      <c r="AQ54" s="66"/>
      <c r="AR54" s="66"/>
      <c r="AS54" s="66">
        <v>1</v>
      </c>
      <c r="AT54" s="64"/>
      <c r="AU54" s="228">
        <v>2</v>
      </c>
    </row>
    <row r="55" spans="1:47" s="49" customFormat="1" ht="13.5" customHeight="1">
      <c r="A55" s="60">
        <v>13</v>
      </c>
      <c r="B55" s="163" t="s">
        <v>116</v>
      </c>
      <c r="C55" s="53">
        <f t="shared" si="9"/>
        <v>0</v>
      </c>
      <c r="D55" s="54">
        <f t="shared" si="10"/>
        <v>10</v>
      </c>
      <c r="E55" s="166">
        <f t="shared" si="11"/>
        <v>150</v>
      </c>
      <c r="F55" s="54"/>
      <c r="G55" s="56"/>
      <c r="H55" s="56"/>
      <c r="I55" s="56"/>
      <c r="J55" s="57"/>
      <c r="K55" s="196"/>
      <c r="L55" s="56"/>
      <c r="M55" s="56"/>
      <c r="N55" s="56"/>
      <c r="O55" s="56"/>
      <c r="P55" s="57"/>
      <c r="Q55" s="196"/>
      <c r="R55" s="54"/>
      <c r="S55" s="56"/>
      <c r="T55" s="56"/>
      <c r="U55" s="56"/>
      <c r="V55" s="57"/>
      <c r="W55" s="196"/>
      <c r="X55" s="59"/>
      <c r="Y55" s="56"/>
      <c r="Z55" s="56"/>
      <c r="AA55" s="56"/>
      <c r="AB55" s="57"/>
      <c r="AC55" s="196"/>
      <c r="AD55" s="54"/>
      <c r="AE55" s="56"/>
      <c r="AF55" s="56"/>
      <c r="AG55" s="56"/>
      <c r="AH55" s="57"/>
      <c r="AI55" s="196"/>
      <c r="AJ55" s="59">
        <v>5</v>
      </c>
      <c r="AK55" s="59"/>
      <c r="AL55" s="59">
        <v>2</v>
      </c>
      <c r="AM55" s="59">
        <v>1</v>
      </c>
      <c r="AN55" s="57"/>
      <c r="AO55" s="196">
        <v>8</v>
      </c>
      <c r="AP55" s="58">
        <v>2</v>
      </c>
      <c r="AQ55" s="59"/>
      <c r="AR55" s="59"/>
      <c r="AS55" s="59"/>
      <c r="AT55" s="57"/>
      <c r="AU55" s="225">
        <v>2</v>
      </c>
    </row>
    <row r="56" spans="1:47" s="49" customFormat="1" ht="13.5" customHeight="1">
      <c r="A56" s="37">
        <v>14</v>
      </c>
      <c r="B56" s="163" t="s">
        <v>100</v>
      </c>
      <c r="C56" s="53">
        <f t="shared" si="9"/>
        <v>0</v>
      </c>
      <c r="D56" s="54">
        <f t="shared" si="10"/>
        <v>8</v>
      </c>
      <c r="E56" s="166">
        <f t="shared" si="11"/>
        <v>0</v>
      </c>
      <c r="F56" s="54"/>
      <c r="G56" s="56"/>
      <c r="H56" s="56"/>
      <c r="I56" s="56"/>
      <c r="J56" s="57"/>
      <c r="K56" s="196"/>
      <c r="L56" s="56"/>
      <c r="M56" s="56"/>
      <c r="N56" s="56"/>
      <c r="O56" s="56"/>
      <c r="P56" s="57"/>
      <c r="Q56" s="196"/>
      <c r="R56" s="54"/>
      <c r="S56" s="56"/>
      <c r="T56" s="56"/>
      <c r="U56" s="56"/>
      <c r="V56" s="57"/>
      <c r="W56" s="196"/>
      <c r="X56" s="56"/>
      <c r="Y56" s="56"/>
      <c r="Z56" s="56"/>
      <c r="AA56" s="56"/>
      <c r="AB56" s="57"/>
      <c r="AC56" s="196"/>
      <c r="AD56" s="54"/>
      <c r="AE56" s="56"/>
      <c r="AF56" s="56"/>
      <c r="AG56" s="56"/>
      <c r="AH56" s="57"/>
      <c r="AI56" s="196"/>
      <c r="AJ56" s="59"/>
      <c r="AK56" s="59"/>
      <c r="AL56" s="59"/>
      <c r="AM56" s="59"/>
      <c r="AN56" s="57"/>
      <c r="AO56" s="196"/>
      <c r="AP56" s="51"/>
      <c r="AQ56" s="152"/>
      <c r="AR56" s="152"/>
      <c r="AS56" s="152"/>
      <c r="AT56" s="57"/>
      <c r="AU56" s="225">
        <v>8</v>
      </c>
    </row>
    <row r="57" spans="1:47" s="49" customFormat="1" ht="13.5" customHeight="1">
      <c r="A57" s="60">
        <v>15</v>
      </c>
      <c r="B57" s="127" t="s">
        <v>31</v>
      </c>
      <c r="C57" s="53">
        <f t="shared" si="9"/>
        <v>0</v>
      </c>
      <c r="D57" s="54">
        <f t="shared" si="10"/>
        <v>1</v>
      </c>
      <c r="E57" s="166">
        <f t="shared" si="11"/>
        <v>15</v>
      </c>
      <c r="F57" s="54"/>
      <c r="G57" s="56"/>
      <c r="H57" s="56"/>
      <c r="I57" s="56"/>
      <c r="J57" s="57"/>
      <c r="K57" s="196"/>
      <c r="L57" s="56"/>
      <c r="M57" s="56"/>
      <c r="N57" s="56"/>
      <c r="O57" s="56"/>
      <c r="P57" s="57"/>
      <c r="Q57" s="196"/>
      <c r="R57" s="54"/>
      <c r="S57" s="56"/>
      <c r="T57" s="56"/>
      <c r="U57" s="56"/>
      <c r="V57" s="57"/>
      <c r="W57" s="196"/>
      <c r="X57" s="56"/>
      <c r="Y57" s="56"/>
      <c r="Z57" s="56"/>
      <c r="AA57" s="56"/>
      <c r="AB57" s="57"/>
      <c r="AC57" s="196"/>
      <c r="AD57" s="54"/>
      <c r="AE57" s="56"/>
      <c r="AF57" s="56"/>
      <c r="AG57" s="56"/>
      <c r="AH57" s="57"/>
      <c r="AI57" s="196"/>
      <c r="AJ57" s="56"/>
      <c r="AK57" s="56"/>
      <c r="AL57" s="56"/>
      <c r="AM57" s="56">
        <v>1</v>
      </c>
      <c r="AN57" s="57"/>
      <c r="AO57" s="196">
        <v>1</v>
      </c>
      <c r="AP57" s="54"/>
      <c r="AQ57" s="56"/>
      <c r="AR57" s="56"/>
      <c r="AS57" s="59"/>
      <c r="AT57" s="57"/>
      <c r="AU57" s="225"/>
    </row>
    <row r="58" spans="1:47" s="49" customFormat="1" ht="13.5" customHeight="1">
      <c r="A58" s="37">
        <v>16</v>
      </c>
      <c r="B58" s="127" t="s">
        <v>55</v>
      </c>
      <c r="C58" s="53">
        <f t="shared" si="9"/>
        <v>0</v>
      </c>
      <c r="D58" s="54">
        <f t="shared" si="10"/>
        <v>2</v>
      </c>
      <c r="E58" s="166">
        <f t="shared" si="11"/>
        <v>30</v>
      </c>
      <c r="F58" s="54"/>
      <c r="G58" s="56"/>
      <c r="H58" s="56"/>
      <c r="I58" s="56"/>
      <c r="J58" s="57"/>
      <c r="K58" s="196"/>
      <c r="L58" s="56"/>
      <c r="M58" s="56"/>
      <c r="N58" s="56"/>
      <c r="O58" s="56"/>
      <c r="P58" s="57"/>
      <c r="Q58" s="196"/>
      <c r="R58" s="54"/>
      <c r="S58" s="56"/>
      <c r="T58" s="56"/>
      <c r="U58" s="56"/>
      <c r="V58" s="57"/>
      <c r="W58" s="196"/>
      <c r="X58" s="56"/>
      <c r="Y58" s="56"/>
      <c r="Z58" s="56"/>
      <c r="AA58" s="56"/>
      <c r="AB58" s="57"/>
      <c r="AC58" s="196"/>
      <c r="AD58" s="54"/>
      <c r="AE58" s="56"/>
      <c r="AF58" s="56"/>
      <c r="AG58" s="56"/>
      <c r="AH58" s="57"/>
      <c r="AI58" s="196"/>
      <c r="AJ58" s="56"/>
      <c r="AK58" s="56"/>
      <c r="AL58" s="56"/>
      <c r="AM58" s="56"/>
      <c r="AN58" s="57"/>
      <c r="AO58" s="196"/>
      <c r="AP58" s="54"/>
      <c r="AQ58" s="56"/>
      <c r="AR58" s="56"/>
      <c r="AS58" s="59">
        <v>2</v>
      </c>
      <c r="AT58" s="57"/>
      <c r="AU58" s="225">
        <v>2</v>
      </c>
    </row>
    <row r="59" spans="1:47" s="49" customFormat="1" ht="13.5" customHeight="1">
      <c r="A59" s="60">
        <v>17</v>
      </c>
      <c r="B59" s="127" t="s">
        <v>52</v>
      </c>
      <c r="C59" s="53">
        <f t="shared" si="9"/>
        <v>1</v>
      </c>
      <c r="D59" s="54">
        <f t="shared" si="10"/>
        <v>5</v>
      </c>
      <c r="E59" s="166">
        <f t="shared" si="11"/>
        <v>0</v>
      </c>
      <c r="F59" s="54"/>
      <c r="G59" s="56"/>
      <c r="H59" s="56"/>
      <c r="I59" s="56"/>
      <c r="J59" s="57"/>
      <c r="K59" s="196"/>
      <c r="L59" s="56"/>
      <c r="M59" s="56"/>
      <c r="N59" s="56"/>
      <c r="O59" s="56"/>
      <c r="P59" s="57"/>
      <c r="Q59" s="196"/>
      <c r="R59" s="54"/>
      <c r="S59" s="56"/>
      <c r="T59" s="56"/>
      <c r="U59" s="56"/>
      <c r="V59" s="57"/>
      <c r="W59" s="196"/>
      <c r="X59" s="56"/>
      <c r="Y59" s="56"/>
      <c r="Z59" s="56"/>
      <c r="AA59" s="56"/>
      <c r="AB59" s="57"/>
      <c r="AC59" s="196"/>
      <c r="AD59" s="54"/>
      <c r="AE59" s="56"/>
      <c r="AF59" s="56"/>
      <c r="AG59" s="56"/>
      <c r="AH59" s="57"/>
      <c r="AI59" s="196"/>
      <c r="AJ59" s="56"/>
      <c r="AK59" s="56"/>
      <c r="AL59" s="56"/>
      <c r="AM59" s="56"/>
      <c r="AN59" s="57"/>
      <c r="AO59" s="196"/>
      <c r="AP59" s="54"/>
      <c r="AQ59" s="56"/>
      <c r="AR59" s="56"/>
      <c r="AS59" s="59">
        <v>0</v>
      </c>
      <c r="AT59" s="57" t="s">
        <v>19</v>
      </c>
      <c r="AU59" s="225">
        <v>5</v>
      </c>
    </row>
    <row r="60" spans="1:47" s="49" customFormat="1" ht="13.5" customHeight="1" thickBot="1">
      <c r="A60" s="60">
        <v>18</v>
      </c>
      <c r="B60" s="120" t="s">
        <v>41</v>
      </c>
      <c r="C60" s="121">
        <f t="shared" si="9"/>
        <v>0</v>
      </c>
      <c r="D60" s="238">
        <f t="shared" si="10"/>
        <v>10</v>
      </c>
      <c r="E60" s="239">
        <f t="shared" si="11"/>
        <v>0</v>
      </c>
      <c r="F60" s="122"/>
      <c r="G60" s="123"/>
      <c r="H60" s="123"/>
      <c r="I60" s="123"/>
      <c r="J60" s="124"/>
      <c r="K60" s="203"/>
      <c r="L60" s="123"/>
      <c r="M60" s="123"/>
      <c r="N60" s="123"/>
      <c r="O60" s="123"/>
      <c r="P60" s="124"/>
      <c r="Q60" s="203"/>
      <c r="R60" s="122"/>
      <c r="S60" s="123"/>
      <c r="T60" s="123"/>
      <c r="U60" s="123"/>
      <c r="V60" s="124"/>
      <c r="W60" s="203"/>
      <c r="X60" s="123"/>
      <c r="Y60" s="123"/>
      <c r="Z60" s="123"/>
      <c r="AA60" s="123"/>
      <c r="AB60" s="124"/>
      <c r="AC60" s="203"/>
      <c r="AD60" s="122"/>
      <c r="AE60" s="123"/>
      <c r="AF60" s="123"/>
      <c r="AG60" s="123"/>
      <c r="AH60" s="124"/>
      <c r="AI60" s="203"/>
      <c r="AJ60" s="125"/>
      <c r="AK60" s="125"/>
      <c r="AL60" s="125"/>
      <c r="AM60" s="126"/>
      <c r="AN60" s="124"/>
      <c r="AO60" s="203"/>
      <c r="AP60" s="76"/>
      <c r="AQ60" s="125"/>
      <c r="AR60" s="125"/>
      <c r="AS60" s="125">
        <v>0</v>
      </c>
      <c r="AT60" s="124"/>
      <c r="AU60" s="229">
        <v>10</v>
      </c>
    </row>
    <row r="61" spans="1:47" s="17" customFormat="1" ht="9" customHeight="1" hidden="1" thickBot="1">
      <c r="A61" s="130">
        <v>18</v>
      </c>
      <c r="B61" s="70"/>
      <c r="C61" s="71"/>
      <c r="D61" s="71"/>
      <c r="E61" s="167"/>
      <c r="F61" s="71"/>
      <c r="G61" s="71"/>
      <c r="H61" s="71"/>
      <c r="I61" s="71"/>
      <c r="J61" s="71"/>
      <c r="K61" s="204"/>
      <c r="L61" s="71"/>
      <c r="M61" s="71"/>
      <c r="N61" s="71"/>
      <c r="O61" s="71"/>
      <c r="P61" s="71"/>
      <c r="Q61" s="204"/>
      <c r="R61" s="71"/>
      <c r="S61" s="71"/>
      <c r="T61" s="71"/>
      <c r="U61" s="71"/>
      <c r="V61" s="71"/>
      <c r="W61" s="204"/>
      <c r="X61" s="71"/>
      <c r="Y61" s="71"/>
      <c r="Z61" s="71"/>
      <c r="AA61" s="71"/>
      <c r="AB61" s="71"/>
      <c r="AC61" s="204"/>
      <c r="AD61" s="71"/>
      <c r="AE61" s="71"/>
      <c r="AF61" s="71"/>
      <c r="AG61" s="71"/>
      <c r="AH61" s="71"/>
      <c r="AI61" s="204"/>
      <c r="AJ61" s="71"/>
      <c r="AK61" s="71"/>
      <c r="AL61" s="71"/>
      <c r="AM61" s="71"/>
      <c r="AN61" s="71"/>
      <c r="AO61" s="204"/>
      <c r="AP61" s="71"/>
      <c r="AQ61" s="71"/>
      <c r="AR61" s="71"/>
      <c r="AS61" s="71"/>
      <c r="AT61" s="71"/>
      <c r="AU61" s="211"/>
    </row>
    <row r="62" spans="1:47" s="17" customFormat="1" ht="10.5" customHeight="1" hidden="1" thickBot="1">
      <c r="A62" s="52">
        <v>19</v>
      </c>
      <c r="B62" s="72">
        <f>SUM(C9:C60)</f>
        <v>17</v>
      </c>
      <c r="C62" s="73">
        <f>SUM(C28:C60,C19:C26,C10:C17)</f>
        <v>17</v>
      </c>
      <c r="D62" s="73">
        <f>SUM(D28:D60,D19:D26,D10:D17)</f>
        <v>282</v>
      </c>
      <c r="E62" s="73">
        <f>SUM(E28:E60,E19:E26,E10:E17)</f>
        <v>3180</v>
      </c>
      <c r="F62" s="74">
        <f>SUM(F9:F60)</f>
        <v>11</v>
      </c>
      <c r="G62" s="72">
        <f>SUM(G9:G60)</f>
        <v>9</v>
      </c>
      <c r="H62" s="72">
        <f>SUM(H9:H60)</f>
        <v>2</v>
      </c>
      <c r="I62" s="72">
        <f>SUM(I9:I60)</f>
        <v>2</v>
      </c>
      <c r="J62" s="117">
        <f>COUNTA(J9:J60)</f>
        <v>2</v>
      </c>
      <c r="K62" s="205"/>
      <c r="L62" s="72">
        <f>SUM(L9:L60)</f>
        <v>10</v>
      </c>
      <c r="M62" s="72">
        <f>SUM(M9:M60)</f>
        <v>8</v>
      </c>
      <c r="N62" s="72">
        <f>SUM(N9:N60)</f>
        <v>5</v>
      </c>
      <c r="O62" s="72">
        <f>SUM(O9:O60)</f>
        <v>2</v>
      </c>
      <c r="P62" s="72">
        <f>COUNTA(P9:P60)</f>
        <v>3</v>
      </c>
      <c r="Q62" s="205"/>
      <c r="R62" s="72">
        <f>SUM(R9:R60)</f>
        <v>10</v>
      </c>
      <c r="S62" s="72">
        <f>SUM(S9:S60)</f>
        <v>8</v>
      </c>
      <c r="T62" s="72">
        <f>SUM(T9:T60)</f>
        <v>7</v>
      </c>
      <c r="U62" s="72">
        <f>SUM(U9:U60)</f>
        <v>1</v>
      </c>
      <c r="V62" s="72">
        <f>COUNTA(V9:V60)</f>
        <v>2</v>
      </c>
      <c r="W62" s="205"/>
      <c r="X62" s="72">
        <f>SUM(X9:X60)</f>
        <v>15</v>
      </c>
      <c r="Y62" s="72">
        <f>SUM(Y9:Y60)</f>
        <v>6.5</v>
      </c>
      <c r="Z62" s="72">
        <f>SUM(Z9:Z60)</f>
        <v>8</v>
      </c>
      <c r="AA62" s="72">
        <f>SUM(AA9:AA60)</f>
        <v>0</v>
      </c>
      <c r="AB62" s="72">
        <f>COUNTA(AB9:AB60)</f>
        <v>3</v>
      </c>
      <c r="AC62" s="205"/>
      <c r="AD62" s="72">
        <f>SUM(AD9:AD60)</f>
        <v>15.5</v>
      </c>
      <c r="AE62" s="72">
        <f>SUM(AE9:AE60)</f>
        <v>4</v>
      </c>
      <c r="AF62" s="72">
        <f>SUM(AF9:AF60)</f>
        <v>6</v>
      </c>
      <c r="AG62" s="72">
        <f>SUM(AG9:AG60)</f>
        <v>4</v>
      </c>
      <c r="AH62" s="72">
        <f>COUNTA(AH9:AH60)</f>
        <v>3</v>
      </c>
      <c r="AI62" s="205"/>
      <c r="AJ62" s="72">
        <f>SUM(AJ9:AJ60)</f>
        <v>14.5</v>
      </c>
      <c r="AK62" s="72">
        <f>SUM(AK9:AK60)</f>
        <v>2</v>
      </c>
      <c r="AL62" s="72">
        <f>SUM(AL9:AL60)</f>
        <v>5</v>
      </c>
      <c r="AM62" s="72">
        <f>SUM(AM9:AM60)</f>
        <v>3.5</v>
      </c>
      <c r="AN62" s="72">
        <f>COUNTA(AN9:AN60)</f>
        <v>3</v>
      </c>
      <c r="AO62" s="205"/>
      <c r="AP62" s="72">
        <f>SUM(AP9:AP60)</f>
        <v>5</v>
      </c>
      <c r="AQ62" s="72">
        <f>SUM(AQ9:AQ60)</f>
        <v>0</v>
      </c>
      <c r="AR62" s="72">
        <f>SUM(AR9:AR60)</f>
        <v>0</v>
      </c>
      <c r="AS62" s="72">
        <f>SUM(AS9:AS60)</f>
        <v>3</v>
      </c>
      <c r="AT62" s="72">
        <f>COUNTA(AT9:AT60)</f>
        <v>1</v>
      </c>
      <c r="AU62" s="230"/>
    </row>
    <row r="63" spans="1:47" s="49" customFormat="1" ht="17.25" customHeight="1" hidden="1" thickBot="1">
      <c r="A63" s="52">
        <v>20</v>
      </c>
      <c r="B63" s="75"/>
      <c r="C63" s="76"/>
      <c r="D63" s="76"/>
      <c r="E63" s="76"/>
      <c r="F63" s="76"/>
      <c r="G63" s="76"/>
      <c r="H63" s="76"/>
      <c r="I63" s="76"/>
      <c r="J63" s="76"/>
      <c r="K63" s="206"/>
      <c r="L63" s="76"/>
      <c r="M63" s="76"/>
      <c r="N63" s="76"/>
      <c r="O63" s="76"/>
      <c r="P63" s="76"/>
      <c r="Q63" s="206"/>
      <c r="R63" s="76"/>
      <c r="S63" s="76"/>
      <c r="T63" s="76"/>
      <c r="U63" s="76"/>
      <c r="V63" s="76"/>
      <c r="W63" s="206"/>
      <c r="X63" s="76"/>
      <c r="Y63" s="76"/>
      <c r="Z63" s="76"/>
      <c r="AA63" s="76"/>
      <c r="AB63" s="76"/>
      <c r="AC63" s="206"/>
      <c r="AD63" s="76"/>
      <c r="AE63" s="76"/>
      <c r="AF63" s="76"/>
      <c r="AG63" s="76"/>
      <c r="AH63" s="76"/>
      <c r="AI63" s="206"/>
      <c r="AJ63" s="76"/>
      <c r="AK63" s="76"/>
      <c r="AL63" s="76"/>
      <c r="AM63" s="76"/>
      <c r="AN63" s="76"/>
      <c r="AO63" s="206"/>
      <c r="AP63" s="76"/>
      <c r="AQ63" s="76"/>
      <c r="AR63" s="76"/>
      <c r="AS63" s="76"/>
      <c r="AT63" s="76"/>
      <c r="AU63" s="210"/>
    </row>
    <row r="64" spans="1:47" s="49" customFormat="1" ht="12" customHeight="1" hidden="1" thickBot="1">
      <c r="A64" s="130">
        <v>21</v>
      </c>
      <c r="B64" s="77" t="s">
        <v>47</v>
      </c>
      <c r="C64" s="78"/>
      <c r="D64" s="78"/>
      <c r="E64" s="47" t="e">
        <f>SUM(E65:E68)</f>
        <v>#REF!</v>
      </c>
      <c r="F64" s="79"/>
      <c r="G64" s="79"/>
      <c r="H64" s="79"/>
      <c r="I64" s="79"/>
      <c r="J64" s="79"/>
      <c r="K64" s="207"/>
      <c r="L64" s="79"/>
      <c r="M64" s="79"/>
      <c r="N64" s="79"/>
      <c r="O64" s="79"/>
      <c r="P64" s="79"/>
      <c r="Q64" s="207"/>
      <c r="R64" s="79"/>
      <c r="S64" s="79"/>
      <c r="T64" s="79"/>
      <c r="U64" s="79"/>
      <c r="V64" s="79"/>
      <c r="W64" s="207"/>
      <c r="X64" s="79"/>
      <c r="Y64" s="79"/>
      <c r="Z64" s="79"/>
      <c r="AA64" s="79"/>
      <c r="AB64" s="79"/>
      <c r="AC64" s="207"/>
      <c r="AD64" s="79"/>
      <c r="AE64" s="79"/>
      <c r="AF64" s="79"/>
      <c r="AG64" s="79"/>
      <c r="AH64" s="79"/>
      <c r="AI64" s="207"/>
      <c r="AJ64" s="79"/>
      <c r="AK64" s="79"/>
      <c r="AL64" s="79"/>
      <c r="AM64" s="79"/>
      <c r="AN64" s="79"/>
      <c r="AO64" s="207"/>
      <c r="AP64" s="79"/>
      <c r="AQ64" s="79"/>
      <c r="AR64" s="79"/>
      <c r="AS64" s="79"/>
      <c r="AT64" s="79"/>
      <c r="AU64" s="212"/>
    </row>
    <row r="65" spans="1:47" s="17" customFormat="1" ht="11.25" customHeight="1" hidden="1">
      <c r="A65" s="52">
        <v>22</v>
      </c>
      <c r="B65" s="33"/>
      <c r="C65" s="53">
        <f>COUNTA(K65,Q65,W65,AC65,AI65,AO65,AU65,#REF!)</f>
        <v>1</v>
      </c>
      <c r="D65" s="54"/>
      <c r="E65" s="55" t="e">
        <f>SUM(F65:I65,L65:O65,R65:U65,X65:AA65,AD65:AG65,AJ65:AM65,AP65:AS65,#REF!)*15</f>
        <v>#REF!</v>
      </c>
      <c r="F65" s="35"/>
      <c r="G65" s="35"/>
      <c r="H65" s="35"/>
      <c r="I65" s="35"/>
      <c r="J65" s="36"/>
      <c r="K65" s="169"/>
      <c r="L65" s="35"/>
      <c r="M65" s="35"/>
      <c r="N65" s="35"/>
      <c r="O65" s="35"/>
      <c r="P65" s="36"/>
      <c r="Q65" s="169"/>
      <c r="R65" s="34"/>
      <c r="S65" s="35"/>
      <c r="T65" s="35"/>
      <c r="U65" s="35"/>
      <c r="V65" s="36"/>
      <c r="W65" s="169"/>
      <c r="X65" s="35"/>
      <c r="Y65" s="35"/>
      <c r="Z65" s="35"/>
      <c r="AA65" s="35"/>
      <c r="AB65" s="36"/>
      <c r="AC65" s="169"/>
      <c r="AD65" s="34"/>
      <c r="AE65" s="35"/>
      <c r="AF65" s="35"/>
      <c r="AG65" s="35"/>
      <c r="AH65" s="36"/>
      <c r="AI65" s="169"/>
      <c r="AJ65" s="35"/>
      <c r="AK65" s="35"/>
      <c r="AL65" s="35"/>
      <c r="AM65" s="35"/>
      <c r="AN65" s="36"/>
      <c r="AO65" s="169"/>
      <c r="AP65" s="34"/>
      <c r="AQ65" s="35"/>
      <c r="AR65" s="35"/>
      <c r="AS65" s="35"/>
      <c r="AT65" s="36"/>
      <c r="AU65" s="230"/>
    </row>
    <row r="66" spans="1:47" s="17" customFormat="1" ht="11.25" customHeight="1" hidden="1">
      <c r="A66" s="52"/>
      <c r="B66" s="80"/>
      <c r="C66" s="53">
        <f>COUNTA(K66,Q66,W66,AC66,AI66,AO66,AU66,#REF!)</f>
        <v>1</v>
      </c>
      <c r="D66" s="54"/>
      <c r="E66" s="55" t="e">
        <f>SUM(F66:I66,L66:O66,R66:U66,X66:AA66,AD66:AG66,AJ66:AM66,AP66:AS66,#REF!)*15</f>
        <v>#REF!</v>
      </c>
      <c r="F66" s="35"/>
      <c r="G66" s="35"/>
      <c r="H66" s="35"/>
      <c r="I66" s="35"/>
      <c r="J66" s="36"/>
      <c r="K66" s="169"/>
      <c r="L66" s="35"/>
      <c r="M66" s="35"/>
      <c r="N66" s="35"/>
      <c r="O66" s="35"/>
      <c r="P66" s="36"/>
      <c r="Q66" s="169"/>
      <c r="R66" s="34"/>
      <c r="S66" s="35"/>
      <c r="T66" s="35"/>
      <c r="U66" s="35"/>
      <c r="V66" s="36"/>
      <c r="W66" s="169"/>
      <c r="X66" s="35"/>
      <c r="Y66" s="35"/>
      <c r="Z66" s="35"/>
      <c r="AA66" s="35"/>
      <c r="AB66" s="36"/>
      <c r="AC66" s="169"/>
      <c r="AD66" s="34"/>
      <c r="AE66" s="35"/>
      <c r="AF66" s="35"/>
      <c r="AG66" s="35"/>
      <c r="AH66" s="36"/>
      <c r="AI66" s="169"/>
      <c r="AJ66" s="35"/>
      <c r="AK66" s="35"/>
      <c r="AL66" s="35"/>
      <c r="AM66" s="35"/>
      <c r="AN66" s="36"/>
      <c r="AO66" s="169"/>
      <c r="AP66" s="34"/>
      <c r="AQ66" s="35"/>
      <c r="AR66" s="35"/>
      <c r="AS66" s="35"/>
      <c r="AT66" s="36"/>
      <c r="AU66" s="230"/>
    </row>
    <row r="67" spans="1:47" s="17" customFormat="1" ht="11.25" customHeight="1" hidden="1">
      <c r="A67" s="52"/>
      <c r="B67" s="80"/>
      <c r="C67" s="53">
        <f>COUNTA(K67,Q67,W67,AC67,AI67,AO67,AU67,#REF!)</f>
        <v>1</v>
      </c>
      <c r="D67" s="54"/>
      <c r="E67" s="55" t="e">
        <f>SUM(F67:I67,L67:O67,R67:U67,X67:AA67,AD67:AG67,AJ67:AM67,AP67:AS67,#REF!)*15</f>
        <v>#REF!</v>
      </c>
      <c r="F67" s="35"/>
      <c r="G67" s="35"/>
      <c r="H67" s="35"/>
      <c r="I67" s="35"/>
      <c r="J67" s="36"/>
      <c r="K67" s="169"/>
      <c r="L67" s="35"/>
      <c r="M67" s="35"/>
      <c r="N67" s="35"/>
      <c r="O67" s="35"/>
      <c r="P67" s="36"/>
      <c r="Q67" s="169"/>
      <c r="R67" s="34"/>
      <c r="S67" s="35"/>
      <c r="T67" s="35"/>
      <c r="U67" s="35"/>
      <c r="V67" s="36"/>
      <c r="W67" s="169"/>
      <c r="X67" s="35"/>
      <c r="Y67" s="35"/>
      <c r="Z67" s="35"/>
      <c r="AA67" s="35"/>
      <c r="AB67" s="36"/>
      <c r="AC67" s="169"/>
      <c r="AD67" s="34"/>
      <c r="AE67" s="35"/>
      <c r="AF67" s="35"/>
      <c r="AG67" s="35"/>
      <c r="AH67" s="36"/>
      <c r="AI67" s="169"/>
      <c r="AJ67" s="35"/>
      <c r="AK67" s="35"/>
      <c r="AL67" s="35"/>
      <c r="AM67" s="35"/>
      <c r="AN67" s="36"/>
      <c r="AO67" s="169"/>
      <c r="AP67" s="34"/>
      <c r="AQ67" s="35"/>
      <c r="AR67" s="35"/>
      <c r="AS67" s="35"/>
      <c r="AT67" s="36"/>
      <c r="AU67" s="230"/>
    </row>
    <row r="68" spans="1:47" s="17" customFormat="1" ht="11.25" customHeight="1" hidden="1">
      <c r="A68" s="52">
        <v>23</v>
      </c>
      <c r="B68" s="80"/>
      <c r="C68" s="53">
        <f>COUNTA(K68,Q68,W68,AC68,AI68,AO68,AU68,#REF!)</f>
        <v>1</v>
      </c>
      <c r="D68" s="54"/>
      <c r="E68" s="55" t="e">
        <f>SUM(F68:I68,L68:O68,R68:U68,X68:AA68,AD68:AG68,AJ68:AM68,AP68:AS68,#REF!)*15</f>
        <v>#REF!</v>
      </c>
      <c r="F68" s="35"/>
      <c r="G68" s="35"/>
      <c r="H68" s="35"/>
      <c r="I68" s="35"/>
      <c r="J68" s="36"/>
      <c r="K68" s="169"/>
      <c r="L68" s="35"/>
      <c r="M68" s="35"/>
      <c r="N68" s="35"/>
      <c r="O68" s="35"/>
      <c r="P68" s="36"/>
      <c r="Q68" s="169"/>
      <c r="R68" s="34"/>
      <c r="S68" s="35"/>
      <c r="T68" s="35"/>
      <c r="U68" s="35"/>
      <c r="V68" s="36"/>
      <c r="W68" s="169"/>
      <c r="X68" s="35"/>
      <c r="Y68" s="35"/>
      <c r="Z68" s="35"/>
      <c r="AA68" s="35"/>
      <c r="AB68" s="36"/>
      <c r="AC68" s="169"/>
      <c r="AD68" s="34"/>
      <c r="AE68" s="35"/>
      <c r="AF68" s="35"/>
      <c r="AG68" s="35"/>
      <c r="AH68" s="36"/>
      <c r="AI68" s="169"/>
      <c r="AJ68" s="35"/>
      <c r="AK68" s="35"/>
      <c r="AL68" s="35"/>
      <c r="AM68" s="35"/>
      <c r="AN68" s="36"/>
      <c r="AO68" s="169"/>
      <c r="AP68" s="34"/>
      <c r="AQ68" s="35"/>
      <c r="AR68" s="35"/>
      <c r="AS68" s="35"/>
      <c r="AT68" s="36"/>
      <c r="AU68" s="230"/>
    </row>
    <row r="69" spans="1:47" s="17" customFormat="1" ht="12.75" customHeight="1">
      <c r="A69" s="81"/>
      <c r="B69" s="82" t="s">
        <v>32</v>
      </c>
      <c r="C69" s="30"/>
      <c r="D69" s="30"/>
      <c r="E69" s="32"/>
      <c r="F69" s="32"/>
      <c r="G69" s="32"/>
      <c r="H69" s="32"/>
      <c r="I69" s="32"/>
      <c r="J69" s="32"/>
      <c r="K69" s="199"/>
      <c r="L69" s="32"/>
      <c r="M69" s="32"/>
      <c r="N69" s="32"/>
      <c r="O69" s="32"/>
      <c r="P69" s="32"/>
      <c r="Q69" s="199"/>
      <c r="R69" s="32"/>
      <c r="S69" s="32"/>
      <c r="T69" s="32"/>
      <c r="U69" s="32"/>
      <c r="V69" s="32"/>
      <c r="W69" s="199"/>
      <c r="X69" s="32"/>
      <c r="Y69" s="32"/>
      <c r="Z69" s="32"/>
      <c r="AA69" s="32"/>
      <c r="AB69" s="32"/>
      <c r="AC69" s="199"/>
      <c r="AD69" s="32"/>
      <c r="AE69" s="32"/>
      <c r="AF69" s="32"/>
      <c r="AG69" s="32"/>
      <c r="AH69" s="32"/>
      <c r="AI69" s="199"/>
      <c r="AJ69" s="32"/>
      <c r="AK69" s="32"/>
      <c r="AL69" s="32"/>
      <c r="AM69" s="32"/>
      <c r="AN69" s="32"/>
      <c r="AO69" s="199"/>
      <c r="AP69" s="32"/>
      <c r="AQ69" s="32"/>
      <c r="AR69" s="32"/>
      <c r="AS69" s="32"/>
      <c r="AT69" s="32"/>
      <c r="AU69" s="209"/>
    </row>
    <row r="70" spans="1:47" s="17" customFormat="1" ht="12.75" customHeight="1">
      <c r="A70" s="146"/>
      <c r="B70" s="147"/>
      <c r="C70" s="149">
        <f>SUM(C10:C17,C19:C26,C28:C41,C43:C60)</f>
        <v>17</v>
      </c>
      <c r="D70" s="149">
        <f>SUM(D10:D17,D19:D26,D28:D41,D43:D60)</f>
        <v>210</v>
      </c>
      <c r="E70" s="149">
        <f>SUM(E10:E17,E19:E26,E28:E41,E43:E60)</f>
        <v>2505</v>
      </c>
      <c r="F70" s="148">
        <f>SUM(F65:F68)+F62</f>
        <v>11</v>
      </c>
      <c r="G70" s="145">
        <f>SUM(G65:G68)+G62</f>
        <v>9</v>
      </c>
      <c r="H70" s="145">
        <f>SUM(H65:H68)+H62</f>
        <v>2</v>
      </c>
      <c r="I70" s="145">
        <f>SUM(I65:I68)+I62</f>
        <v>2</v>
      </c>
      <c r="J70" s="150">
        <f>COUNTA(J65:J68)+J62</f>
        <v>2</v>
      </c>
      <c r="K70" s="208">
        <f>SUM(K10:K60)</f>
        <v>29</v>
      </c>
      <c r="L70" s="148">
        <f>SUM(L65:L68)+L62</f>
        <v>10</v>
      </c>
      <c r="M70" s="145">
        <f>SUM(M65:M68)+M62</f>
        <v>8</v>
      </c>
      <c r="N70" s="145">
        <f>SUM(N65:N68)+N62</f>
        <v>5</v>
      </c>
      <c r="O70" s="145">
        <f>SUM(O65:O68)+O62</f>
        <v>2</v>
      </c>
      <c r="P70" s="150">
        <f>COUNTA(P65:P68)+P62</f>
        <v>3</v>
      </c>
      <c r="Q70" s="208">
        <f>SUM(Q10:Q60)</f>
        <v>31</v>
      </c>
      <c r="R70" s="148">
        <f>SUM(R65:R68)+R62</f>
        <v>10</v>
      </c>
      <c r="S70" s="145">
        <f>SUM(S65:S68)+S62</f>
        <v>8</v>
      </c>
      <c r="T70" s="145">
        <f>SUM(T65:T68)+T62</f>
        <v>7</v>
      </c>
      <c r="U70" s="145">
        <f>SUM(U65:U68)+U62</f>
        <v>1</v>
      </c>
      <c r="V70" s="150">
        <f>COUNTA(V65:V68)+V62</f>
        <v>2</v>
      </c>
      <c r="W70" s="208">
        <f>SUM(W10:W60)</f>
        <v>28</v>
      </c>
      <c r="X70" s="148">
        <f>SUM(X65:X68)+X62</f>
        <v>15</v>
      </c>
      <c r="Y70" s="145">
        <f>SUM(Y65:Y68)+Y62</f>
        <v>6.5</v>
      </c>
      <c r="Z70" s="145">
        <f>SUM(Z65:Z68)+Z62</f>
        <v>8</v>
      </c>
      <c r="AA70" s="145">
        <f>SUM(AA65:AA68)+AA62</f>
        <v>0</v>
      </c>
      <c r="AB70" s="150">
        <f>COUNTA(AB65:AB68)+AB62</f>
        <v>3</v>
      </c>
      <c r="AC70" s="208">
        <f>SUM(AC10:AC60)</f>
        <v>32</v>
      </c>
      <c r="AD70" s="148">
        <f>SUM(AD65:AD68)+AD62</f>
        <v>15.5</v>
      </c>
      <c r="AE70" s="145">
        <f>SUM(AE65:AE68)+AE62</f>
        <v>4</v>
      </c>
      <c r="AF70" s="145">
        <f>SUM(AF65:AF68)+AF62</f>
        <v>6</v>
      </c>
      <c r="AG70" s="145">
        <f>SUM(AG65:AG68)+AG62</f>
        <v>4</v>
      </c>
      <c r="AH70" s="150">
        <f>COUNTA(AH65:AH68)+AH62</f>
        <v>3</v>
      </c>
      <c r="AI70" s="208">
        <f>SUM(AI10:AI60)</f>
        <v>31</v>
      </c>
      <c r="AJ70" s="148">
        <f>SUM(AJ65:AJ68)+AJ62</f>
        <v>14.5</v>
      </c>
      <c r="AK70" s="145">
        <f>SUM(AK65:AK68)+AK62</f>
        <v>2</v>
      </c>
      <c r="AL70" s="145">
        <f>SUM(AL65:AL68)+AL62</f>
        <v>5</v>
      </c>
      <c r="AM70" s="145">
        <f>SUM(AM65:AM68)+AM62</f>
        <v>3.5</v>
      </c>
      <c r="AN70" s="150">
        <f>COUNTA(AN65:AN68)+AN62</f>
        <v>3</v>
      </c>
      <c r="AO70" s="208">
        <f>SUM(AO10:AO60)</f>
        <v>29</v>
      </c>
      <c r="AP70" s="148">
        <f>SUM(AP65:AP68)+AP62</f>
        <v>5</v>
      </c>
      <c r="AQ70" s="145">
        <f>SUM(AQ65:AQ68)+AQ62</f>
        <v>0</v>
      </c>
      <c r="AR70" s="145">
        <f>SUM(AR65:AR68)+AR62</f>
        <v>0</v>
      </c>
      <c r="AS70" s="145">
        <f>SUM(AS65:AS68)+AS62</f>
        <v>3</v>
      </c>
      <c r="AT70" s="150">
        <f>COUNTA(AT65:AT68)+AT62</f>
        <v>1</v>
      </c>
      <c r="AU70" s="213">
        <f>SUM(AU10:AU60)</f>
        <v>30</v>
      </c>
    </row>
    <row r="71" spans="1:47" s="49" customFormat="1" ht="10.5" thickBot="1">
      <c r="A71" s="83"/>
      <c r="B71" s="84" t="s">
        <v>33</v>
      </c>
      <c r="C71" s="85"/>
      <c r="D71" s="217"/>
      <c r="E71" s="217">
        <f>E70/15</f>
        <v>167</v>
      </c>
      <c r="F71" s="216"/>
      <c r="G71" s="118">
        <f>SUM(F70:I70)</f>
        <v>24</v>
      </c>
      <c r="H71" s="119"/>
      <c r="I71" s="118"/>
      <c r="J71" s="86"/>
      <c r="K71" s="214"/>
      <c r="L71" s="87"/>
      <c r="M71" s="88">
        <f>SUM(L70:O70)</f>
        <v>25</v>
      </c>
      <c r="N71" s="89"/>
      <c r="O71" s="88"/>
      <c r="P71" s="90"/>
      <c r="Q71" s="214"/>
      <c r="R71" s="87"/>
      <c r="S71" s="88">
        <f>SUM(R70:U70)</f>
        <v>26</v>
      </c>
      <c r="T71" s="89"/>
      <c r="U71" s="88"/>
      <c r="V71" s="90"/>
      <c r="W71" s="214"/>
      <c r="X71" s="91"/>
      <c r="Y71" s="88">
        <f>SUM(X70:AA70)</f>
        <v>29.5</v>
      </c>
      <c r="Z71" s="89"/>
      <c r="AA71" s="88"/>
      <c r="AB71" s="86"/>
      <c r="AC71" s="214"/>
      <c r="AD71" s="91"/>
      <c r="AE71" s="88">
        <f>SUM(AD70:AG70)</f>
        <v>29.5</v>
      </c>
      <c r="AF71" s="89"/>
      <c r="AG71" s="88"/>
      <c r="AH71" s="86"/>
      <c r="AI71" s="214"/>
      <c r="AJ71" s="92"/>
      <c r="AK71" s="93">
        <f>SUM(AJ70:AM70)</f>
        <v>25</v>
      </c>
      <c r="AL71" s="94"/>
      <c r="AM71" s="93"/>
      <c r="AN71" s="95"/>
      <c r="AO71" s="214"/>
      <c r="AP71" s="96"/>
      <c r="AQ71" s="93">
        <f>SUM(AP70:AS70)</f>
        <v>8</v>
      </c>
      <c r="AR71" s="93"/>
      <c r="AS71" s="93"/>
      <c r="AT71" s="97"/>
      <c r="AU71" s="215"/>
    </row>
    <row r="72" spans="1:47" s="103" customFormat="1" ht="11.25" customHeight="1" thickTop="1">
      <c r="A72" s="19"/>
      <c r="B72" s="98"/>
      <c r="C72" s="185"/>
      <c r="D72" s="20"/>
      <c r="E72" s="99"/>
      <c r="F72" s="100"/>
      <c r="G72" s="100"/>
      <c r="H72" s="100"/>
      <c r="I72" s="100"/>
      <c r="J72" s="99"/>
      <c r="K72" s="194"/>
      <c r="L72" s="100"/>
      <c r="M72" s="100"/>
      <c r="N72" s="100"/>
      <c r="O72" s="100"/>
      <c r="P72" s="188"/>
      <c r="Q72" s="161"/>
      <c r="R72" s="100"/>
      <c r="S72" s="100"/>
      <c r="T72" s="100"/>
      <c r="U72" s="100"/>
      <c r="V72" s="188"/>
      <c r="W72" s="193"/>
      <c r="X72" s="100"/>
      <c r="Y72" s="100"/>
      <c r="Z72" s="100"/>
      <c r="AA72" s="100"/>
      <c r="AB72" s="100"/>
      <c r="AC72" s="237"/>
      <c r="AD72" s="100"/>
      <c r="AE72" s="100"/>
      <c r="AF72" s="100"/>
      <c r="AG72" s="100"/>
      <c r="AH72" s="188"/>
      <c r="AI72" s="161"/>
      <c r="AJ72" s="102"/>
      <c r="AK72" s="100"/>
      <c r="AL72" s="100"/>
      <c r="AM72" s="100"/>
      <c r="AN72" s="100"/>
      <c r="AO72" s="161"/>
      <c r="AP72" s="100"/>
      <c r="AQ72" s="100"/>
      <c r="AR72" s="100"/>
      <c r="AS72" s="100"/>
      <c r="AT72" s="100"/>
      <c r="AU72" s="179"/>
    </row>
    <row r="73" spans="1:47" s="103" customFormat="1" ht="11.25" customHeight="1">
      <c r="A73" s="19"/>
      <c r="B73" s="98"/>
      <c r="C73" s="109"/>
      <c r="D73" s="109"/>
      <c r="E73" s="109"/>
      <c r="F73" s="173"/>
      <c r="G73" s="109"/>
      <c r="H73" s="109"/>
      <c r="I73" s="109"/>
      <c r="J73" s="109"/>
      <c r="K73" s="101"/>
      <c r="M73" s="110" t="s">
        <v>34</v>
      </c>
      <c r="N73" s="109"/>
      <c r="O73" s="109"/>
      <c r="P73" s="109"/>
      <c r="Q73" s="105"/>
      <c r="R73" s="106" t="s">
        <v>102</v>
      </c>
      <c r="S73" s="105"/>
      <c r="T73" s="105"/>
      <c r="U73" s="109"/>
      <c r="W73" s="233"/>
      <c r="Z73" s="105" t="s">
        <v>61</v>
      </c>
      <c r="AA73" s="109"/>
      <c r="AB73" s="109"/>
      <c r="AC73" s="109"/>
      <c r="AD73" s="105"/>
      <c r="AE73" s="106"/>
      <c r="AG73" s="109"/>
      <c r="AH73" s="109"/>
      <c r="AN73" s="109"/>
      <c r="AO73" s="105"/>
      <c r="AP73" s="109"/>
      <c r="AQ73" s="109"/>
      <c r="AR73" s="109"/>
      <c r="AS73" s="109"/>
      <c r="AT73" s="109"/>
      <c r="AU73" s="180"/>
    </row>
    <row r="74" spans="1:47" s="103" customFormat="1" ht="11.25" customHeight="1">
      <c r="A74" s="19"/>
      <c r="B74" s="110" t="s">
        <v>101</v>
      </c>
      <c r="C74" s="105"/>
      <c r="D74" s="105"/>
      <c r="E74" s="105"/>
      <c r="F74" s="105"/>
      <c r="G74" s="174"/>
      <c r="H74" s="108"/>
      <c r="I74" s="107"/>
      <c r="J74" s="108"/>
      <c r="K74" s="187"/>
      <c r="L74" s="189"/>
      <c r="M74" s="190"/>
      <c r="N74" s="190"/>
      <c r="O74" s="190"/>
      <c r="P74" s="190"/>
      <c r="Q74" s="190"/>
      <c r="R74" s="190"/>
      <c r="S74" s="190"/>
      <c r="T74" s="191"/>
      <c r="U74" s="190"/>
      <c r="V74" s="192"/>
      <c r="W74" s="234"/>
      <c r="X74" s="236"/>
      <c r="Y74" s="105"/>
      <c r="Z74" s="105" t="s">
        <v>62</v>
      </c>
      <c r="AA74" s="109"/>
      <c r="AB74" s="109"/>
      <c r="AC74" s="109"/>
      <c r="AD74" s="108"/>
      <c r="AE74" s="106"/>
      <c r="AG74" s="109"/>
      <c r="AH74" s="109"/>
      <c r="AN74" s="109"/>
      <c r="AO74" s="108"/>
      <c r="AP74" s="109"/>
      <c r="AQ74" s="109"/>
      <c r="AR74" s="109"/>
      <c r="AS74" s="109"/>
      <c r="AT74" s="109"/>
      <c r="AU74" s="181"/>
    </row>
    <row r="75" spans="1:47" s="103" customFormat="1" ht="11.25" customHeight="1">
      <c r="A75" s="19"/>
      <c r="B75" s="98"/>
      <c r="C75" s="105"/>
      <c r="D75" s="105"/>
      <c r="E75" s="105"/>
      <c r="F75" s="105"/>
      <c r="G75" s="174"/>
      <c r="H75" s="108"/>
      <c r="I75" s="107"/>
      <c r="J75" s="108"/>
      <c r="K75" s="187"/>
      <c r="M75" s="110" t="s">
        <v>35</v>
      </c>
      <c r="N75" s="108"/>
      <c r="O75" s="108"/>
      <c r="Q75" s="108"/>
      <c r="S75" s="108"/>
      <c r="T75" s="175"/>
      <c r="U75" s="108"/>
      <c r="V75" s="171"/>
      <c r="W75" s="235"/>
      <c r="X75" s="110"/>
      <c r="Y75" s="105"/>
      <c r="Z75" s="105" t="s">
        <v>103</v>
      </c>
      <c r="AA75" s="109"/>
      <c r="AB75" s="109"/>
      <c r="AC75" s="109"/>
      <c r="AD75" s="108"/>
      <c r="AE75" s="106"/>
      <c r="AG75" s="109"/>
      <c r="AH75" s="109"/>
      <c r="AN75" s="109"/>
      <c r="AO75" s="108"/>
      <c r="AP75" s="109"/>
      <c r="AQ75" s="109"/>
      <c r="AR75" s="109"/>
      <c r="AS75" s="109"/>
      <c r="AT75" s="109"/>
      <c r="AU75" s="181"/>
    </row>
    <row r="76" spans="1:47" s="103" customFormat="1" ht="11.25" customHeight="1">
      <c r="A76" s="19"/>
      <c r="B76" s="98"/>
      <c r="C76" s="105"/>
      <c r="D76" s="105"/>
      <c r="E76" s="105"/>
      <c r="F76" s="105"/>
      <c r="G76" s="174"/>
      <c r="H76" s="108"/>
      <c r="I76" s="107"/>
      <c r="J76" s="108"/>
      <c r="K76" s="187"/>
      <c r="M76" s="110"/>
      <c r="N76" s="108"/>
      <c r="O76" s="108"/>
      <c r="Q76" s="108"/>
      <c r="S76" s="108"/>
      <c r="T76" s="175"/>
      <c r="U76" s="108"/>
      <c r="V76" s="171"/>
      <c r="W76" s="235"/>
      <c r="X76" s="110"/>
      <c r="Y76" s="105"/>
      <c r="Z76" s="105"/>
      <c r="AA76" s="109"/>
      <c r="AB76" s="109"/>
      <c r="AC76" s="109"/>
      <c r="AD76" s="108"/>
      <c r="AE76" s="106"/>
      <c r="AG76" s="109"/>
      <c r="AH76" s="109"/>
      <c r="AN76" s="109"/>
      <c r="AO76" s="108"/>
      <c r="AP76" s="109"/>
      <c r="AQ76" s="109"/>
      <c r="AR76" s="109"/>
      <c r="AS76" s="109"/>
      <c r="AT76" s="109"/>
      <c r="AU76" s="181"/>
    </row>
    <row r="77" spans="1:47" s="111" customFormat="1" ht="11.25" customHeight="1">
      <c r="A77" s="104"/>
      <c r="B77" s="98"/>
      <c r="C77" s="110"/>
      <c r="D77" s="110"/>
      <c r="E77" s="110"/>
      <c r="F77" s="110"/>
      <c r="G77" s="174"/>
      <c r="H77" s="110"/>
      <c r="I77" s="110"/>
      <c r="J77" s="110"/>
      <c r="K77" s="186"/>
      <c r="L77" s="110"/>
      <c r="M77" s="110"/>
      <c r="N77" s="110"/>
      <c r="O77" s="110"/>
      <c r="P77" s="110"/>
      <c r="Q77" s="110"/>
      <c r="S77" s="110"/>
      <c r="T77" s="110"/>
      <c r="U77" s="110"/>
      <c r="V77" s="110"/>
      <c r="W77" s="186"/>
      <c r="X77" s="110"/>
      <c r="Y77" s="110"/>
      <c r="Z77" s="110"/>
      <c r="AA77" s="170"/>
      <c r="AB77" s="170"/>
      <c r="AC77" s="110"/>
      <c r="AD77" s="170"/>
      <c r="AE77" s="170"/>
      <c r="AF77" s="170"/>
      <c r="AG77" s="170"/>
      <c r="AH77" s="170"/>
      <c r="AI77" s="110"/>
      <c r="AJ77" s="98"/>
      <c r="AK77" s="98"/>
      <c r="AL77" s="98"/>
      <c r="AM77" s="98"/>
      <c r="AN77" s="98"/>
      <c r="AO77" s="110"/>
      <c r="AP77" s="170"/>
      <c r="AQ77" s="170"/>
      <c r="AR77" s="170"/>
      <c r="AS77" s="170"/>
      <c r="AT77" s="170"/>
      <c r="AU77" s="182"/>
    </row>
    <row r="78" spans="1:47" s="111" customFormat="1" ht="11.25" customHeight="1">
      <c r="A78" s="104"/>
      <c r="B78" s="98"/>
      <c r="C78" s="110"/>
      <c r="D78" s="110"/>
      <c r="E78" s="110"/>
      <c r="F78" s="110"/>
      <c r="G78" s="174"/>
      <c r="H78" s="110"/>
      <c r="I78" s="110"/>
      <c r="J78" s="110"/>
      <c r="K78" s="186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86"/>
      <c r="Y78" s="110"/>
      <c r="Z78" s="110"/>
      <c r="AA78" s="172"/>
      <c r="AB78" s="170"/>
      <c r="AC78" s="110"/>
      <c r="AD78" s="170"/>
      <c r="AE78" s="170"/>
      <c r="AF78" s="170"/>
      <c r="AG78" s="170"/>
      <c r="AH78" s="170"/>
      <c r="AI78" s="110"/>
      <c r="AJ78" s="99"/>
      <c r="AK78" s="98"/>
      <c r="AL78" s="110" t="s">
        <v>36</v>
      </c>
      <c r="AM78" s="98"/>
      <c r="AN78" s="98"/>
      <c r="AO78" s="110"/>
      <c r="AQ78" s="98"/>
      <c r="AT78" s="98"/>
      <c r="AU78" s="231"/>
    </row>
    <row r="79" spans="1:47" s="111" customFormat="1" ht="11.25" customHeight="1" thickBot="1">
      <c r="A79" s="112"/>
      <c r="B79" s="113"/>
      <c r="C79" s="114"/>
      <c r="D79" s="114"/>
      <c r="E79" s="114"/>
      <c r="F79" s="114"/>
      <c r="G79" s="115"/>
      <c r="H79" s="114"/>
      <c r="I79" s="114"/>
      <c r="J79" s="114"/>
      <c r="K79" s="116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6"/>
      <c r="X79" s="113"/>
      <c r="Y79" s="113"/>
      <c r="Z79" s="113"/>
      <c r="AA79" s="113"/>
      <c r="AB79" s="113"/>
      <c r="AC79" s="114"/>
      <c r="AD79" s="113"/>
      <c r="AE79" s="113"/>
      <c r="AF79" s="113"/>
      <c r="AG79" s="113"/>
      <c r="AH79" s="113"/>
      <c r="AI79" s="114"/>
      <c r="AJ79" s="113"/>
      <c r="AK79" s="113"/>
      <c r="AL79" s="113"/>
      <c r="AM79" s="113"/>
      <c r="AN79" s="113"/>
      <c r="AO79" s="114"/>
      <c r="AP79" s="113"/>
      <c r="AQ79" s="113"/>
      <c r="AR79" s="113"/>
      <c r="AS79" s="113"/>
      <c r="AT79" s="113"/>
      <c r="AU79" s="183"/>
    </row>
    <row r="80" spans="2:47" ht="12" thickTop="1">
      <c r="B80" s="111"/>
      <c r="C80" s="21"/>
      <c r="D80" s="21"/>
      <c r="E80" s="21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62"/>
      <c r="R80" s="103"/>
      <c r="S80" s="103"/>
      <c r="T80" s="103"/>
      <c r="U80" s="103"/>
      <c r="V80" s="103"/>
      <c r="W80" s="162"/>
      <c r="X80" s="103"/>
      <c r="Y80" s="103"/>
      <c r="Z80" s="103"/>
      <c r="AA80" s="103"/>
      <c r="AB80" s="103"/>
      <c r="AC80" s="162"/>
      <c r="AD80" s="103"/>
      <c r="AE80" s="103"/>
      <c r="AF80" s="103"/>
      <c r="AG80" s="103"/>
      <c r="AH80" s="103"/>
      <c r="AI80" s="162"/>
      <c r="AJ80" s="103"/>
      <c r="AK80" s="103"/>
      <c r="AL80" s="103"/>
      <c r="AM80" s="103"/>
      <c r="AN80" s="103"/>
      <c r="AO80" s="162"/>
      <c r="AP80" s="103"/>
      <c r="AQ80" s="103"/>
      <c r="AR80" s="103"/>
      <c r="AS80" s="103"/>
      <c r="AT80" s="103"/>
      <c r="AU80" s="162"/>
    </row>
    <row r="82" spans="2:3" ht="12">
      <c r="B82" s="292" t="s">
        <v>80</v>
      </c>
      <c r="C82" s="68"/>
    </row>
    <row r="83" spans="2:3" ht="12">
      <c r="B83" s="292"/>
      <c r="C83" s="293"/>
    </row>
    <row r="84" ht="12">
      <c r="C84" s="293"/>
    </row>
    <row r="85" ht="12">
      <c r="C85" s="293"/>
    </row>
    <row r="86" ht="12">
      <c r="C86" s="293"/>
    </row>
    <row r="87" ht="12">
      <c r="C87" s="293"/>
    </row>
  </sheetData>
  <sheetProtection/>
  <mergeCells count="10">
    <mergeCell ref="L7:Q7"/>
    <mergeCell ref="AP7:AU7"/>
    <mergeCell ref="R7:W7"/>
    <mergeCell ref="X7:AC7"/>
    <mergeCell ref="AD7:AI7"/>
    <mergeCell ref="AJ7:AO7"/>
    <mergeCell ref="C6:C8"/>
    <mergeCell ref="E6:E8"/>
    <mergeCell ref="D6:D8"/>
    <mergeCell ref="F7:K7"/>
  </mergeCells>
  <printOptions horizontalCentered="1"/>
  <pageMargins left="0.31496062992125984" right="0.28" top="0.984251968503937" bottom="0.57" header="0.5118110236220472" footer="0.5118110236220472"/>
  <pageSetup horizontalDpi="300" verticalDpi="300" orientation="portrait" paperSize="9" scale="64" r:id="rId1"/>
  <headerFooter alignWithMargins="0">
    <oddHeader>&amp;RZałącznik nr 1
do Uchwały RIP 9/2010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46"/>
  <sheetViews>
    <sheetView view="pageLayout" zoomScaleNormal="90" workbookViewId="0" topLeftCell="A1">
      <selection activeCell="X2" sqref="X2"/>
    </sheetView>
  </sheetViews>
  <sheetFormatPr defaultColWidth="9.375" defaultRowHeight="12.75"/>
  <cols>
    <col min="1" max="1" width="2.625" style="21" customWidth="1"/>
    <col min="2" max="2" width="30.50390625" style="68" customWidth="1"/>
    <col min="3" max="3" width="3.50390625" style="69" customWidth="1"/>
    <col min="4" max="4" width="4.50390625" style="69" customWidth="1"/>
    <col min="5" max="9" width="2.50390625" style="6" customWidth="1"/>
    <col min="10" max="10" width="3.125" style="6" customWidth="1"/>
    <col min="11" max="15" width="2.50390625" style="6" customWidth="1"/>
    <col min="16" max="16" width="3.00390625" style="157" customWidth="1"/>
    <col min="17" max="21" width="2.50390625" style="6" customWidth="1"/>
    <col min="22" max="22" width="3.00390625" style="157" customWidth="1"/>
    <col min="23" max="27" width="2.50390625" style="6" customWidth="1"/>
    <col min="28" max="28" width="3.00390625" style="157" customWidth="1"/>
    <col min="29" max="33" width="2.50390625" style="6" customWidth="1"/>
    <col min="34" max="34" width="3.00390625" style="157" customWidth="1"/>
    <col min="35" max="39" width="2.50390625" style="6" customWidth="1"/>
    <col min="40" max="40" width="3.00390625" style="157" customWidth="1"/>
    <col min="41" max="42" width="2.50390625" style="6" customWidth="1"/>
    <col min="43" max="43" width="3.50390625" style="6" customWidth="1"/>
    <col min="44" max="45" width="2.50390625" style="6" customWidth="1"/>
    <col min="46" max="46" width="3.375" style="157" customWidth="1"/>
    <col min="47" max="16384" width="9.375" style="6" customWidth="1"/>
  </cols>
  <sheetData>
    <row r="1" spans="2:46" ht="11.25">
      <c r="B1" s="111"/>
      <c r="C1" s="21"/>
      <c r="D1" s="21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62"/>
      <c r="Q1" s="103"/>
      <c r="R1" s="103"/>
      <c r="S1" s="103"/>
      <c r="T1" s="103"/>
      <c r="U1" s="103"/>
      <c r="V1" s="162"/>
      <c r="W1" s="103"/>
      <c r="X1" s="103"/>
      <c r="Y1" s="103"/>
      <c r="Z1" s="103"/>
      <c r="AA1" s="103"/>
      <c r="AB1" s="162"/>
      <c r="AC1" s="103"/>
      <c r="AD1" s="103"/>
      <c r="AE1" s="103"/>
      <c r="AF1" s="103"/>
      <c r="AG1" s="103"/>
      <c r="AH1" s="162"/>
      <c r="AI1" s="103"/>
      <c r="AJ1" s="103"/>
      <c r="AK1" s="103"/>
      <c r="AL1" s="103"/>
      <c r="AM1" s="103"/>
      <c r="AN1" s="162"/>
      <c r="AO1" s="103"/>
      <c r="AP1" s="103"/>
      <c r="AQ1" s="103"/>
      <c r="AR1" s="103"/>
      <c r="AS1" s="103"/>
      <c r="AT1" s="162"/>
    </row>
    <row r="2" spans="2:46" ht="11.25">
      <c r="B2" s="111"/>
      <c r="C2" s="21"/>
      <c r="D2" s="21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62"/>
      <c r="Q2" s="103"/>
      <c r="R2" s="103"/>
      <c r="S2" s="103"/>
      <c r="T2" s="103"/>
      <c r="U2" s="103"/>
      <c r="V2" s="162"/>
      <c r="W2" s="103"/>
      <c r="X2" s="103"/>
      <c r="Y2" s="103"/>
      <c r="Z2" s="103"/>
      <c r="AA2" s="103"/>
      <c r="AB2" s="162"/>
      <c r="AC2" s="103"/>
      <c r="AD2" s="103"/>
      <c r="AE2" s="103"/>
      <c r="AF2" s="103"/>
      <c r="AG2" s="103"/>
      <c r="AH2" s="162"/>
      <c r="AI2" s="103"/>
      <c r="AJ2" s="103"/>
      <c r="AK2" s="103"/>
      <c r="AL2" s="103"/>
      <c r="AM2" s="103"/>
      <c r="AN2" s="162"/>
      <c r="AO2" s="103"/>
      <c r="AP2" s="103"/>
      <c r="AQ2" s="103"/>
      <c r="AR2" s="103"/>
      <c r="AS2" s="103"/>
      <c r="AT2" s="162"/>
    </row>
    <row r="3" spans="2:46" ht="11.25">
      <c r="B3" s="111"/>
      <c r="C3" s="21"/>
      <c r="D3" s="21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62"/>
      <c r="Q3" s="103"/>
      <c r="R3" s="103"/>
      <c r="S3" s="103"/>
      <c r="T3" s="103"/>
      <c r="U3" s="103"/>
      <c r="V3" s="162"/>
      <c r="W3" s="103"/>
      <c r="X3" s="103"/>
      <c r="Y3" s="103"/>
      <c r="Z3" s="103"/>
      <c r="AA3" s="103"/>
      <c r="AB3" s="162"/>
      <c r="AC3" s="103"/>
      <c r="AD3" s="103"/>
      <c r="AE3" s="103"/>
      <c r="AF3" s="103"/>
      <c r="AG3" s="103"/>
      <c r="AH3" s="162"/>
      <c r="AI3" s="103"/>
      <c r="AJ3" s="103"/>
      <c r="AK3" s="103"/>
      <c r="AL3" s="103"/>
      <c r="AM3" s="103"/>
      <c r="AN3" s="162"/>
      <c r="AO3" s="103"/>
      <c r="AP3" s="103"/>
      <c r="AQ3" s="103"/>
      <c r="AR3" s="103"/>
      <c r="AS3" s="103"/>
      <c r="AT3" s="162"/>
    </row>
    <row r="4" spans="2:46" ht="11.25">
      <c r="B4" s="111"/>
      <c r="C4" s="21"/>
      <c r="D4" s="21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62"/>
      <c r="Q4" s="103"/>
      <c r="R4" s="103"/>
      <c r="S4" s="103"/>
      <c r="T4" s="103"/>
      <c r="U4" s="103"/>
      <c r="V4" s="162"/>
      <c r="W4" s="103"/>
      <c r="X4" s="103"/>
      <c r="Y4" s="103"/>
      <c r="Z4" s="103"/>
      <c r="AA4" s="103"/>
      <c r="AB4" s="162"/>
      <c r="AC4" s="103"/>
      <c r="AD4" s="103"/>
      <c r="AE4" s="103"/>
      <c r="AF4" s="103"/>
      <c r="AG4" s="103"/>
      <c r="AH4" s="162"/>
      <c r="AI4" s="103"/>
      <c r="AJ4" s="103"/>
      <c r="AK4" s="103"/>
      <c r="AL4" s="103"/>
      <c r="AM4" s="103"/>
      <c r="AN4" s="162"/>
      <c r="AO4" s="103"/>
      <c r="AP4" s="103"/>
      <c r="AQ4" s="103"/>
      <c r="AR4" s="103"/>
      <c r="AS4" s="103"/>
      <c r="AT4" s="162"/>
    </row>
    <row r="5" spans="1:46" ht="12.75">
      <c r="A5" s="240" t="s">
        <v>69</v>
      </c>
      <c r="B5" s="111"/>
      <c r="C5" s="21"/>
      <c r="D5" s="21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62"/>
      <c r="Q5" s="103"/>
      <c r="R5" s="103"/>
      <c r="S5" s="103"/>
      <c r="T5" s="103"/>
      <c r="U5" s="103"/>
      <c r="V5" s="162"/>
      <c r="W5" s="103"/>
      <c r="X5" s="103"/>
      <c r="Y5" s="103"/>
      <c r="Z5" s="103"/>
      <c r="AA5" s="103"/>
      <c r="AB5" s="162"/>
      <c r="AC5" s="103"/>
      <c r="AD5" s="103"/>
      <c r="AE5" s="103"/>
      <c r="AF5" s="103"/>
      <c r="AG5" s="103"/>
      <c r="AH5" s="162"/>
      <c r="AI5" s="103"/>
      <c r="AJ5" s="103"/>
      <c r="AK5" s="103"/>
      <c r="AL5" s="103"/>
      <c r="AM5" s="103"/>
      <c r="AN5" s="162"/>
      <c r="AO5" s="103"/>
      <c r="AP5" s="103"/>
      <c r="AQ5" s="103"/>
      <c r="AR5" s="103"/>
      <c r="AS5" s="103"/>
      <c r="AT5" s="162"/>
    </row>
    <row r="6" spans="1:46" ht="12.75" customHeight="1">
      <c r="A6" s="240" t="s">
        <v>70</v>
      </c>
      <c r="B6" s="111"/>
      <c r="C6" s="21"/>
      <c r="D6" s="21"/>
      <c r="E6" s="103"/>
      <c r="F6" s="103"/>
      <c r="G6" s="103"/>
      <c r="H6" s="103"/>
      <c r="J6" s="103"/>
      <c r="K6" s="103"/>
      <c r="L6" s="103"/>
      <c r="M6" s="103"/>
      <c r="N6" s="103"/>
      <c r="O6" s="103"/>
      <c r="P6" s="162"/>
      <c r="Q6" s="103"/>
      <c r="R6" s="103"/>
      <c r="S6" s="103"/>
      <c r="T6" s="103"/>
      <c r="U6" s="103"/>
      <c r="V6" s="162"/>
      <c r="W6" s="103"/>
      <c r="X6" s="103"/>
      <c r="Y6" s="103"/>
      <c r="Z6" s="103"/>
      <c r="AA6" s="103"/>
      <c r="AB6" s="162"/>
      <c r="AC6" s="103"/>
      <c r="AD6" s="103"/>
      <c r="AE6" s="103"/>
      <c r="AF6" s="103"/>
      <c r="AG6" s="103"/>
      <c r="AH6" s="162"/>
      <c r="AI6" s="103"/>
      <c r="AJ6" s="103"/>
      <c r="AK6" s="103"/>
      <c r="AL6" s="103"/>
      <c r="AM6" s="103"/>
      <c r="AN6" s="162"/>
      <c r="AO6" s="103"/>
      <c r="AP6" s="103"/>
      <c r="AQ6" s="103"/>
      <c r="AR6" s="103"/>
      <c r="AS6" s="103"/>
      <c r="AT6" s="162"/>
    </row>
    <row r="7" ht="17.25">
      <c r="N7" s="241" t="s">
        <v>117</v>
      </c>
    </row>
    <row r="8" spans="1:34" ht="12.75">
      <c r="A8" s="11" t="s">
        <v>42</v>
      </c>
      <c r="AB8" s="6"/>
      <c r="AH8" s="6"/>
    </row>
    <row r="9" spans="1:34" ht="12.75">
      <c r="A9" s="11" t="s">
        <v>104</v>
      </c>
      <c r="AB9" s="6"/>
      <c r="AH9" s="6"/>
    </row>
    <row r="10" spans="1:34" ht="12.75">
      <c r="A10" s="1" t="s">
        <v>71</v>
      </c>
      <c r="AB10" s="6"/>
      <c r="AH10" s="11"/>
    </row>
    <row r="11" spans="3:4" ht="12" thickBot="1">
      <c r="C11" s="242"/>
      <c r="D11" s="242"/>
    </row>
    <row r="12" spans="1:46" ht="13.5" customHeight="1" thickBot="1" thickTop="1">
      <c r="A12" s="325" t="s">
        <v>6</v>
      </c>
      <c r="B12" s="14"/>
      <c r="C12" s="311" t="s">
        <v>51</v>
      </c>
      <c r="D12" s="309" t="s">
        <v>56</v>
      </c>
      <c r="E12" s="15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0"/>
      <c r="Q12" s="16"/>
      <c r="R12" s="16"/>
      <c r="S12" s="16"/>
      <c r="T12" s="16"/>
      <c r="U12" s="16" t="s">
        <v>5</v>
      </c>
      <c r="V12" s="160"/>
      <c r="W12" s="16"/>
      <c r="X12" s="16"/>
      <c r="Y12" s="16"/>
      <c r="Z12" s="16"/>
      <c r="AA12" s="16"/>
      <c r="AB12" s="160"/>
      <c r="AC12" s="16"/>
      <c r="AD12" s="16"/>
      <c r="AE12" s="16"/>
      <c r="AF12" s="16"/>
      <c r="AG12" s="16"/>
      <c r="AH12" s="160"/>
      <c r="AI12" s="16"/>
      <c r="AJ12" s="16"/>
      <c r="AK12" s="16"/>
      <c r="AL12" s="16"/>
      <c r="AM12" s="16"/>
      <c r="AN12" s="160"/>
      <c r="AO12" s="16"/>
      <c r="AP12" s="16"/>
      <c r="AQ12" s="16"/>
      <c r="AR12" s="16"/>
      <c r="AS12" s="16"/>
      <c r="AT12" s="184"/>
    </row>
    <row r="13" spans="1:46" s="49" customFormat="1" ht="15" customHeight="1">
      <c r="A13" s="326"/>
      <c r="B13" s="224" t="s">
        <v>72</v>
      </c>
      <c r="C13" s="311"/>
      <c r="D13" s="309"/>
      <c r="E13" s="313" t="s">
        <v>7</v>
      </c>
      <c r="F13" s="314"/>
      <c r="G13" s="314"/>
      <c r="H13" s="314"/>
      <c r="I13" s="314"/>
      <c r="J13" s="315"/>
      <c r="K13" s="313" t="s">
        <v>8</v>
      </c>
      <c r="L13" s="314"/>
      <c r="M13" s="314"/>
      <c r="N13" s="314"/>
      <c r="O13" s="314"/>
      <c r="P13" s="315"/>
      <c r="Q13" s="313" t="s">
        <v>9</v>
      </c>
      <c r="R13" s="314"/>
      <c r="S13" s="314"/>
      <c r="T13" s="314"/>
      <c r="U13" s="314"/>
      <c r="V13" s="315"/>
      <c r="W13" s="313" t="s">
        <v>10</v>
      </c>
      <c r="X13" s="314"/>
      <c r="Y13" s="314"/>
      <c r="Z13" s="314"/>
      <c r="AA13" s="314"/>
      <c r="AB13" s="315"/>
      <c r="AC13" s="313" t="s">
        <v>11</v>
      </c>
      <c r="AD13" s="314"/>
      <c r="AE13" s="314"/>
      <c r="AF13" s="314"/>
      <c r="AG13" s="314"/>
      <c r="AH13" s="315"/>
      <c r="AI13" s="313" t="s">
        <v>12</v>
      </c>
      <c r="AJ13" s="314"/>
      <c r="AK13" s="314"/>
      <c r="AL13" s="314"/>
      <c r="AM13" s="314"/>
      <c r="AN13" s="315"/>
      <c r="AO13" s="313" t="s">
        <v>13</v>
      </c>
      <c r="AP13" s="314"/>
      <c r="AQ13" s="314"/>
      <c r="AR13" s="314"/>
      <c r="AS13" s="314"/>
      <c r="AT13" s="316"/>
    </row>
    <row r="14" spans="1:46" s="43" customFormat="1" ht="14.25" customHeight="1" thickBot="1">
      <c r="A14" s="327"/>
      <c r="B14" s="23"/>
      <c r="C14" s="312"/>
      <c r="D14" s="310"/>
      <c r="E14" s="25" t="s">
        <v>14</v>
      </c>
      <c r="F14" s="24" t="s">
        <v>15</v>
      </c>
      <c r="G14" s="24" t="s">
        <v>16</v>
      </c>
      <c r="H14" s="26" t="s">
        <v>17</v>
      </c>
      <c r="I14" s="27" t="s">
        <v>18</v>
      </c>
      <c r="J14" s="222" t="s">
        <v>51</v>
      </c>
      <c r="K14" s="25" t="s">
        <v>14</v>
      </c>
      <c r="L14" s="24" t="s">
        <v>15</v>
      </c>
      <c r="M14" s="24" t="s">
        <v>16</v>
      </c>
      <c r="N14" s="26" t="s">
        <v>17</v>
      </c>
      <c r="O14" s="27" t="s">
        <v>18</v>
      </c>
      <c r="P14" s="222" t="s">
        <v>51</v>
      </c>
      <c r="Q14" s="25" t="s">
        <v>14</v>
      </c>
      <c r="R14" s="24" t="s">
        <v>15</v>
      </c>
      <c r="S14" s="24" t="s">
        <v>16</v>
      </c>
      <c r="T14" s="26" t="s">
        <v>17</v>
      </c>
      <c r="U14" s="27" t="s">
        <v>18</v>
      </c>
      <c r="V14" s="222" t="s">
        <v>51</v>
      </c>
      <c r="W14" s="25" t="s">
        <v>14</v>
      </c>
      <c r="X14" s="24" t="s">
        <v>15</v>
      </c>
      <c r="Y14" s="24" t="s">
        <v>16</v>
      </c>
      <c r="Z14" s="26" t="s">
        <v>17</v>
      </c>
      <c r="AA14" s="27" t="s">
        <v>18</v>
      </c>
      <c r="AB14" s="222" t="s">
        <v>51</v>
      </c>
      <c r="AC14" s="25" t="s">
        <v>14</v>
      </c>
      <c r="AD14" s="24" t="s">
        <v>15</v>
      </c>
      <c r="AE14" s="24" t="s">
        <v>16</v>
      </c>
      <c r="AF14" s="26" t="s">
        <v>17</v>
      </c>
      <c r="AG14" s="27" t="s">
        <v>18</v>
      </c>
      <c r="AH14" s="222" t="s">
        <v>51</v>
      </c>
      <c r="AI14" s="25" t="s">
        <v>14</v>
      </c>
      <c r="AJ14" s="24" t="s">
        <v>15</v>
      </c>
      <c r="AK14" s="24" t="s">
        <v>16</v>
      </c>
      <c r="AL14" s="26" t="s">
        <v>17</v>
      </c>
      <c r="AM14" s="27" t="s">
        <v>18</v>
      </c>
      <c r="AN14" s="222" t="s">
        <v>51</v>
      </c>
      <c r="AO14" s="25" t="s">
        <v>14</v>
      </c>
      <c r="AP14" s="24" t="s">
        <v>15</v>
      </c>
      <c r="AQ14" s="24" t="s">
        <v>16</v>
      </c>
      <c r="AR14" s="26" t="s">
        <v>17</v>
      </c>
      <c r="AS14" s="27" t="s">
        <v>18</v>
      </c>
      <c r="AT14" s="223" t="s">
        <v>51</v>
      </c>
    </row>
    <row r="15" spans="1:46" s="43" customFormat="1" ht="14.25" customHeight="1" thickBot="1">
      <c r="A15" s="318" t="s">
        <v>98</v>
      </c>
      <c r="B15" s="319"/>
      <c r="C15" s="319"/>
      <c r="D15" s="320"/>
      <c r="E15" s="243"/>
      <c r="F15" s="244"/>
      <c r="G15" s="244"/>
      <c r="H15" s="244"/>
      <c r="I15" s="245"/>
      <c r="J15" s="246"/>
      <c r="K15" s="244"/>
      <c r="L15" s="244"/>
      <c r="M15" s="244"/>
      <c r="N15" s="244"/>
      <c r="O15" s="245"/>
      <c r="P15" s="246"/>
      <c r="Q15" s="243"/>
      <c r="R15" s="244"/>
      <c r="S15" s="244"/>
      <c r="T15" s="244"/>
      <c r="U15" s="245"/>
      <c r="V15" s="246"/>
      <c r="W15" s="244"/>
      <c r="X15" s="247"/>
      <c r="Y15" s="247"/>
      <c r="Z15" s="244"/>
      <c r="AA15" s="245"/>
      <c r="AB15" s="246"/>
      <c r="AC15" s="248"/>
      <c r="AD15" s="249"/>
      <c r="AE15" s="249"/>
      <c r="AF15" s="250"/>
      <c r="AG15" s="245"/>
      <c r="AH15" s="246"/>
      <c r="AI15" s="250"/>
      <c r="AJ15" s="250"/>
      <c r="AK15" s="250"/>
      <c r="AL15" s="250"/>
      <c r="AM15" s="245"/>
      <c r="AN15" s="246"/>
      <c r="AO15" s="248"/>
      <c r="AP15" s="250"/>
      <c r="AQ15" s="250"/>
      <c r="AR15" s="250"/>
      <c r="AS15" s="245"/>
      <c r="AT15" s="251"/>
    </row>
    <row r="16" spans="1:46" s="49" customFormat="1" ht="15" customHeight="1">
      <c r="A16" s="60">
        <v>1</v>
      </c>
      <c r="B16" s="252" t="s">
        <v>73</v>
      </c>
      <c r="C16" s="253">
        <f>SUM(J16,P16,V16,AB16,AH16,AN16,AT16)</f>
        <v>2</v>
      </c>
      <c r="D16" s="254">
        <f>SUM(E16:H16,K16:N16,Q16:T16,W16:Z16,AC16:AF16,AI16:AL16,AO16:AR16)*15</f>
        <v>30</v>
      </c>
      <c r="E16" s="253">
        <v>2</v>
      </c>
      <c r="F16" s="255"/>
      <c r="G16" s="255"/>
      <c r="H16" s="255"/>
      <c r="I16" s="256"/>
      <c r="J16" s="257">
        <v>2</v>
      </c>
      <c r="K16" s="255"/>
      <c r="L16" s="255"/>
      <c r="M16" s="255"/>
      <c r="N16" s="255"/>
      <c r="O16" s="256"/>
      <c r="P16" s="257"/>
      <c r="Q16" s="253"/>
      <c r="R16" s="255"/>
      <c r="S16" s="255"/>
      <c r="T16" s="255"/>
      <c r="U16" s="256"/>
      <c r="V16" s="257"/>
      <c r="W16" s="255"/>
      <c r="X16" s="258"/>
      <c r="Y16" s="258"/>
      <c r="Z16" s="255"/>
      <c r="AA16" s="256"/>
      <c r="AB16" s="257"/>
      <c r="AC16" s="259"/>
      <c r="AD16" s="260"/>
      <c r="AE16" s="260"/>
      <c r="AF16" s="261"/>
      <c r="AG16" s="256"/>
      <c r="AH16" s="257"/>
      <c r="AI16" s="261"/>
      <c r="AJ16" s="261"/>
      <c r="AK16" s="261"/>
      <c r="AL16" s="261"/>
      <c r="AM16" s="256"/>
      <c r="AN16" s="257"/>
      <c r="AO16" s="259"/>
      <c r="AP16" s="261"/>
      <c r="AQ16" s="261"/>
      <c r="AR16" s="261"/>
      <c r="AS16" s="256"/>
      <c r="AT16" s="262"/>
    </row>
    <row r="17" spans="1:46" s="49" customFormat="1" ht="15" customHeight="1" thickBot="1">
      <c r="A17" s="263">
        <v>2</v>
      </c>
      <c r="B17" s="264" t="s">
        <v>74</v>
      </c>
      <c r="C17" s="265">
        <f>SUM(J17,P17,V17,AB17,AH17,AN17,AT17)</f>
        <v>2</v>
      </c>
      <c r="D17" s="239">
        <f>SUM(E17:H17,K17:N17,Q17:T17,W17:Z17,AC17:AF17,AI17:AL17,AO17:AR17)*15</f>
        <v>30</v>
      </c>
      <c r="E17" s="266">
        <v>2</v>
      </c>
      <c r="F17" s="267"/>
      <c r="G17" s="267"/>
      <c r="H17" s="267"/>
      <c r="I17" s="268"/>
      <c r="J17" s="269">
        <v>2</v>
      </c>
      <c r="K17" s="267"/>
      <c r="L17" s="267"/>
      <c r="M17" s="267"/>
      <c r="N17" s="267"/>
      <c r="O17" s="268"/>
      <c r="P17" s="269"/>
      <c r="Q17" s="266"/>
      <c r="R17" s="267"/>
      <c r="S17" s="267"/>
      <c r="T17" s="267"/>
      <c r="U17" s="268"/>
      <c r="V17" s="269"/>
      <c r="W17" s="270"/>
      <c r="X17" s="270"/>
      <c r="Y17" s="270"/>
      <c r="Z17" s="267"/>
      <c r="AA17" s="268"/>
      <c r="AB17" s="269"/>
      <c r="AC17" s="271"/>
      <c r="AD17" s="270"/>
      <c r="AE17" s="270"/>
      <c r="AF17" s="270"/>
      <c r="AG17" s="268"/>
      <c r="AH17" s="269"/>
      <c r="AI17" s="270"/>
      <c r="AJ17" s="270"/>
      <c r="AK17" s="270"/>
      <c r="AL17" s="270"/>
      <c r="AM17" s="268"/>
      <c r="AN17" s="269"/>
      <c r="AO17" s="271"/>
      <c r="AP17" s="270"/>
      <c r="AQ17" s="270"/>
      <c r="AR17" s="270"/>
      <c r="AS17" s="268"/>
      <c r="AT17" s="272"/>
    </row>
    <row r="18" spans="1:46" s="43" customFormat="1" ht="14.25" customHeight="1" thickBot="1">
      <c r="A18" s="318" t="s">
        <v>99</v>
      </c>
      <c r="B18" s="319"/>
      <c r="C18" s="319"/>
      <c r="D18" s="320"/>
      <c r="E18" s="243"/>
      <c r="F18" s="244"/>
      <c r="G18" s="244"/>
      <c r="H18" s="244"/>
      <c r="I18" s="245"/>
      <c r="J18" s="246"/>
      <c r="K18" s="244"/>
      <c r="L18" s="244"/>
      <c r="M18" s="244"/>
      <c r="N18" s="244"/>
      <c r="O18" s="245"/>
      <c r="P18" s="246"/>
      <c r="Q18" s="243"/>
      <c r="R18" s="244"/>
      <c r="S18" s="244"/>
      <c r="T18" s="244"/>
      <c r="U18" s="245"/>
      <c r="V18" s="246"/>
      <c r="W18" s="244"/>
      <c r="X18" s="247"/>
      <c r="Y18" s="247"/>
      <c r="Z18" s="244"/>
      <c r="AA18" s="245"/>
      <c r="AB18" s="246"/>
      <c r="AC18" s="248"/>
      <c r="AD18" s="249"/>
      <c r="AE18" s="249"/>
      <c r="AF18" s="250"/>
      <c r="AG18" s="245"/>
      <c r="AH18" s="246"/>
      <c r="AI18" s="250"/>
      <c r="AJ18" s="250"/>
      <c r="AK18" s="250"/>
      <c r="AL18" s="250"/>
      <c r="AM18" s="245"/>
      <c r="AN18" s="246"/>
      <c r="AO18" s="248"/>
      <c r="AP18" s="250"/>
      <c r="AQ18" s="250"/>
      <c r="AR18" s="250"/>
      <c r="AS18" s="245"/>
      <c r="AT18" s="251"/>
    </row>
    <row r="19" spans="1:46" s="49" customFormat="1" ht="15" customHeight="1">
      <c r="A19" s="60">
        <v>1</v>
      </c>
      <c r="B19" s="252" t="s">
        <v>75</v>
      </c>
      <c r="C19" s="253">
        <f>SUM(J19,P19,V19,AB19,AH19,AN19,AT19)</f>
        <v>1</v>
      </c>
      <c r="D19" s="254">
        <f>SUM(E19:H19,K19:N19,Q19:T19,W19:Z19,AC19:AF19,AI19:AL19,AO19:AR19)*15</f>
        <v>30</v>
      </c>
      <c r="E19" s="253"/>
      <c r="F19" s="255"/>
      <c r="G19" s="255"/>
      <c r="H19" s="255"/>
      <c r="I19" s="256"/>
      <c r="J19" s="257"/>
      <c r="K19" s="255"/>
      <c r="L19" s="255"/>
      <c r="M19" s="255"/>
      <c r="N19" s="255"/>
      <c r="O19" s="256"/>
      <c r="P19" s="257"/>
      <c r="Q19" s="253"/>
      <c r="R19" s="255"/>
      <c r="S19" s="255"/>
      <c r="T19" s="255"/>
      <c r="U19" s="256"/>
      <c r="V19" s="257"/>
      <c r="W19" s="255"/>
      <c r="X19" s="258"/>
      <c r="Y19" s="258"/>
      <c r="Z19" s="255"/>
      <c r="AA19" s="256"/>
      <c r="AB19" s="257"/>
      <c r="AC19" s="259"/>
      <c r="AD19" s="260"/>
      <c r="AE19" s="260"/>
      <c r="AF19" s="261"/>
      <c r="AG19" s="256"/>
      <c r="AH19" s="257"/>
      <c r="AI19" s="261"/>
      <c r="AJ19" s="261"/>
      <c r="AK19" s="261"/>
      <c r="AL19" s="261"/>
      <c r="AM19" s="256"/>
      <c r="AN19" s="257"/>
      <c r="AO19" s="259">
        <v>2</v>
      </c>
      <c r="AP19" s="261"/>
      <c r="AQ19" s="261"/>
      <c r="AR19" s="261"/>
      <c r="AS19" s="256"/>
      <c r="AT19" s="262">
        <v>1</v>
      </c>
    </row>
    <row r="20" spans="1:46" s="49" customFormat="1" ht="15" customHeight="1" thickBot="1">
      <c r="A20" s="263">
        <v>2</v>
      </c>
      <c r="B20" s="264" t="s">
        <v>76</v>
      </c>
      <c r="C20" s="265">
        <f>SUM(J20,P20,V20,AB20,AH20,AN20,AT20)</f>
        <v>1</v>
      </c>
      <c r="D20" s="239">
        <f>SUM(E20:H20,K20:N20,Q20:T20,W20:Z20,AC20:AF20,AI20:AL20,AO20:AR20)*15</f>
        <v>30</v>
      </c>
      <c r="E20" s="266"/>
      <c r="F20" s="267"/>
      <c r="G20" s="267"/>
      <c r="H20" s="267"/>
      <c r="I20" s="268"/>
      <c r="J20" s="269"/>
      <c r="K20" s="267"/>
      <c r="L20" s="267"/>
      <c r="M20" s="267"/>
      <c r="N20" s="267"/>
      <c r="O20" s="268"/>
      <c r="P20" s="269"/>
      <c r="Q20" s="266"/>
      <c r="R20" s="267"/>
      <c r="S20" s="267"/>
      <c r="T20" s="267"/>
      <c r="U20" s="268"/>
      <c r="V20" s="269"/>
      <c r="W20" s="270"/>
      <c r="X20" s="270"/>
      <c r="Y20" s="270"/>
      <c r="Z20" s="267"/>
      <c r="AA20" s="268"/>
      <c r="AB20" s="269"/>
      <c r="AC20" s="271"/>
      <c r="AD20" s="270"/>
      <c r="AE20" s="270"/>
      <c r="AF20" s="270"/>
      <c r="AG20" s="268"/>
      <c r="AH20" s="269"/>
      <c r="AI20" s="270"/>
      <c r="AJ20" s="270"/>
      <c r="AK20" s="270"/>
      <c r="AL20" s="270"/>
      <c r="AM20" s="268"/>
      <c r="AN20" s="269"/>
      <c r="AO20" s="271">
        <v>2</v>
      </c>
      <c r="AP20" s="270"/>
      <c r="AQ20" s="270"/>
      <c r="AR20" s="270"/>
      <c r="AS20" s="268"/>
      <c r="AT20" s="272">
        <v>1</v>
      </c>
    </row>
    <row r="21" spans="1:46" s="43" customFormat="1" ht="14.25" customHeight="1" thickBot="1">
      <c r="A21" s="318" t="s">
        <v>109</v>
      </c>
      <c r="B21" s="319"/>
      <c r="C21" s="319"/>
      <c r="D21" s="320"/>
      <c r="E21" s="243"/>
      <c r="F21" s="244"/>
      <c r="G21" s="244"/>
      <c r="H21" s="244"/>
      <c r="I21" s="245"/>
      <c r="J21" s="246"/>
      <c r="K21" s="244"/>
      <c r="L21" s="244"/>
      <c r="M21" s="244"/>
      <c r="N21" s="244"/>
      <c r="O21" s="245"/>
      <c r="P21" s="246"/>
      <c r="Q21" s="243"/>
      <c r="R21" s="244"/>
      <c r="S21" s="244"/>
      <c r="T21" s="244"/>
      <c r="U21" s="245"/>
      <c r="V21" s="246"/>
      <c r="W21" s="244"/>
      <c r="X21" s="247"/>
      <c r="Y21" s="247"/>
      <c r="Z21" s="244"/>
      <c r="AA21" s="245"/>
      <c r="AB21" s="246"/>
      <c r="AC21" s="248"/>
      <c r="AD21" s="249"/>
      <c r="AE21" s="249"/>
      <c r="AF21" s="250"/>
      <c r="AG21" s="245"/>
      <c r="AH21" s="246"/>
      <c r="AI21" s="250"/>
      <c r="AJ21" s="250"/>
      <c r="AK21" s="250"/>
      <c r="AL21" s="250"/>
      <c r="AM21" s="245"/>
      <c r="AN21" s="246"/>
      <c r="AO21" s="248"/>
      <c r="AP21" s="250"/>
      <c r="AQ21" s="250"/>
      <c r="AR21" s="250"/>
      <c r="AS21" s="245"/>
      <c r="AT21" s="251"/>
    </row>
    <row r="22" spans="1:46" s="49" customFormat="1" ht="18" customHeight="1">
      <c r="A22" s="60">
        <v>1</v>
      </c>
      <c r="B22" s="252" t="s">
        <v>106</v>
      </c>
      <c r="C22" s="253">
        <f>SUM(J22,P22,V22,AB22,AH22,AN22,AT22)</f>
        <v>2</v>
      </c>
      <c r="D22" s="254">
        <f>SUM(E22:H22,K22:N22,Q22:T22,W22:Z22,AC22:AF22,AI22:AL22,AO22:AR22)*15</f>
        <v>30</v>
      </c>
      <c r="E22" s="253"/>
      <c r="F22" s="255"/>
      <c r="G22" s="255"/>
      <c r="H22" s="255"/>
      <c r="I22" s="256"/>
      <c r="J22" s="257"/>
      <c r="K22" s="255"/>
      <c r="L22" s="255"/>
      <c r="M22" s="255"/>
      <c r="N22" s="255"/>
      <c r="O22" s="256"/>
      <c r="P22" s="257"/>
      <c r="Q22" s="253"/>
      <c r="R22" s="255"/>
      <c r="S22" s="255"/>
      <c r="T22" s="255"/>
      <c r="U22" s="256"/>
      <c r="V22" s="257"/>
      <c r="W22" s="255"/>
      <c r="X22" s="258"/>
      <c r="Y22" s="255">
        <v>2</v>
      </c>
      <c r="Z22" s="255"/>
      <c r="AA22" s="256"/>
      <c r="AB22" s="257">
        <v>2</v>
      </c>
      <c r="AC22" s="259"/>
      <c r="AD22" s="260"/>
      <c r="AE22" s="261"/>
      <c r="AF22" s="261"/>
      <c r="AG22" s="256"/>
      <c r="AH22" s="257"/>
      <c r="AI22" s="261"/>
      <c r="AJ22" s="261"/>
      <c r="AK22" s="261"/>
      <c r="AL22" s="261"/>
      <c r="AM22" s="256"/>
      <c r="AN22" s="257"/>
      <c r="AO22" s="259"/>
      <c r="AP22" s="261"/>
      <c r="AQ22" s="261"/>
      <c r="AR22" s="261"/>
      <c r="AS22" s="256"/>
      <c r="AT22" s="262"/>
    </row>
    <row r="23" spans="1:46" s="49" customFormat="1" ht="15" customHeight="1" thickBot="1">
      <c r="A23" s="60">
        <v>2</v>
      </c>
      <c r="B23" s="300" t="s">
        <v>112</v>
      </c>
      <c r="C23" s="253">
        <f>SUM(J23,P23,V23,AB23,AH23,AN23,AT23)</f>
        <v>2</v>
      </c>
      <c r="D23" s="254">
        <f>SUM(E23:H23,K23:N23,Q23:T23,W23:Z23,AC23:AF23,AI23:AL23,AO23:AR23)*15</f>
        <v>30</v>
      </c>
      <c r="E23" s="253"/>
      <c r="F23" s="255"/>
      <c r="G23" s="255"/>
      <c r="H23" s="255"/>
      <c r="I23" s="256"/>
      <c r="J23" s="257"/>
      <c r="K23" s="255"/>
      <c r="L23" s="255"/>
      <c r="M23" s="255"/>
      <c r="N23" s="255"/>
      <c r="O23" s="256"/>
      <c r="P23" s="257"/>
      <c r="Q23" s="253"/>
      <c r="R23" s="255"/>
      <c r="S23" s="255"/>
      <c r="T23" s="255"/>
      <c r="U23" s="256"/>
      <c r="V23" s="257"/>
      <c r="W23" s="255"/>
      <c r="X23" s="258"/>
      <c r="Y23" s="255">
        <v>1</v>
      </c>
      <c r="Z23" s="255">
        <v>1</v>
      </c>
      <c r="AA23" s="256"/>
      <c r="AB23" s="257">
        <v>2</v>
      </c>
      <c r="AC23" s="259"/>
      <c r="AD23" s="260"/>
      <c r="AE23" s="260"/>
      <c r="AF23" s="261"/>
      <c r="AG23" s="256"/>
      <c r="AH23" s="257"/>
      <c r="AI23" s="261"/>
      <c r="AJ23" s="261"/>
      <c r="AK23" s="261"/>
      <c r="AL23" s="261"/>
      <c r="AM23" s="256"/>
      <c r="AN23" s="257"/>
      <c r="AO23" s="259"/>
      <c r="AP23" s="261"/>
      <c r="AQ23" s="261"/>
      <c r="AR23" s="261"/>
      <c r="AS23" s="256"/>
      <c r="AT23" s="262"/>
    </row>
    <row r="24" spans="1:46" s="43" customFormat="1" ht="14.25" customHeight="1" thickBot="1">
      <c r="A24" s="318" t="s">
        <v>105</v>
      </c>
      <c r="B24" s="319"/>
      <c r="C24" s="319"/>
      <c r="D24" s="320"/>
      <c r="E24" s="243"/>
      <c r="F24" s="244"/>
      <c r="G24" s="244"/>
      <c r="H24" s="244"/>
      <c r="I24" s="245"/>
      <c r="J24" s="246"/>
      <c r="K24" s="244"/>
      <c r="L24" s="244"/>
      <c r="M24" s="244"/>
      <c r="N24" s="244"/>
      <c r="O24" s="245"/>
      <c r="P24" s="246"/>
      <c r="Q24" s="243"/>
      <c r="R24" s="244"/>
      <c r="S24" s="244"/>
      <c r="T24" s="244"/>
      <c r="U24" s="245"/>
      <c r="V24" s="246"/>
      <c r="W24" s="244"/>
      <c r="X24" s="247"/>
      <c r="Y24" s="247"/>
      <c r="Z24" s="244"/>
      <c r="AA24" s="245"/>
      <c r="AB24" s="246"/>
      <c r="AC24" s="248"/>
      <c r="AD24" s="249"/>
      <c r="AE24" s="249"/>
      <c r="AF24" s="250"/>
      <c r="AG24" s="245"/>
      <c r="AH24" s="246"/>
      <c r="AI24" s="250"/>
      <c r="AJ24" s="250"/>
      <c r="AK24" s="250"/>
      <c r="AL24" s="250"/>
      <c r="AM24" s="245"/>
      <c r="AN24" s="246"/>
      <c r="AO24" s="248"/>
      <c r="AP24" s="250"/>
      <c r="AQ24" s="250"/>
      <c r="AR24" s="250"/>
      <c r="AS24" s="245"/>
      <c r="AT24" s="251"/>
    </row>
    <row r="25" spans="1:46" s="49" customFormat="1" ht="15" customHeight="1">
      <c r="A25" s="60">
        <v>1</v>
      </c>
      <c r="B25" s="301" t="s">
        <v>111</v>
      </c>
      <c r="C25" s="253">
        <f>SUM(J25,P25,V25,AB25,AH25,AN25,AT25)</f>
        <v>3</v>
      </c>
      <c r="D25" s="254">
        <f>SUM(E25:H25,K25:N25,Q25:T25,W25:Z25,AC25:AF25,AI25:AL25,AO25:AR25)*15</f>
        <v>45</v>
      </c>
      <c r="E25" s="253"/>
      <c r="F25" s="255"/>
      <c r="G25" s="255"/>
      <c r="H25" s="255"/>
      <c r="I25" s="256"/>
      <c r="J25" s="257"/>
      <c r="K25" s="255"/>
      <c r="L25" s="255"/>
      <c r="M25" s="255"/>
      <c r="N25" s="255"/>
      <c r="O25" s="256"/>
      <c r="P25" s="257"/>
      <c r="Q25" s="253"/>
      <c r="R25" s="255"/>
      <c r="S25" s="255"/>
      <c r="T25" s="255"/>
      <c r="U25" s="256"/>
      <c r="V25" s="257"/>
      <c r="W25" s="255"/>
      <c r="X25" s="258"/>
      <c r="Y25" s="255"/>
      <c r="Z25" s="255"/>
      <c r="AA25" s="256"/>
      <c r="AB25" s="257"/>
      <c r="AC25" s="255">
        <v>2</v>
      </c>
      <c r="AD25" s="258"/>
      <c r="AE25" s="255"/>
      <c r="AF25" s="255">
        <v>1</v>
      </c>
      <c r="AG25" s="256"/>
      <c r="AH25" s="257">
        <v>3</v>
      </c>
      <c r="AI25" s="261"/>
      <c r="AJ25" s="261"/>
      <c r="AK25" s="261"/>
      <c r="AL25" s="261"/>
      <c r="AM25" s="256"/>
      <c r="AN25" s="257"/>
      <c r="AO25" s="259"/>
      <c r="AP25" s="261"/>
      <c r="AQ25" s="261"/>
      <c r="AR25" s="261"/>
      <c r="AS25" s="256"/>
      <c r="AT25" s="262"/>
    </row>
    <row r="26" spans="1:46" s="49" customFormat="1" ht="15" customHeight="1">
      <c r="A26" s="60">
        <v>2</v>
      </c>
      <c r="B26" s="301" t="s">
        <v>77</v>
      </c>
      <c r="C26" s="253">
        <f>SUM(J26,P26,V26,AB26,AH26,AN26,AT26)</f>
        <v>3</v>
      </c>
      <c r="D26" s="254">
        <f>SUM(E26:H26,K26:N26,Q26:T26,W26:Z26,AC26:AF26,AI26:AL26,AO26:AR26)*15</f>
        <v>45</v>
      </c>
      <c r="E26" s="253"/>
      <c r="F26" s="255"/>
      <c r="G26" s="255"/>
      <c r="H26" s="255"/>
      <c r="I26" s="256"/>
      <c r="J26" s="257"/>
      <c r="K26" s="255"/>
      <c r="L26" s="255"/>
      <c r="M26" s="255"/>
      <c r="N26" s="255"/>
      <c r="O26" s="256"/>
      <c r="P26" s="257"/>
      <c r="Q26" s="253"/>
      <c r="R26" s="255"/>
      <c r="S26" s="255"/>
      <c r="T26" s="255"/>
      <c r="U26" s="256"/>
      <c r="V26" s="257"/>
      <c r="W26" s="255"/>
      <c r="X26" s="258"/>
      <c r="Y26" s="255"/>
      <c r="Z26" s="255"/>
      <c r="AA26" s="256"/>
      <c r="AB26" s="257"/>
      <c r="AC26" s="255">
        <v>2</v>
      </c>
      <c r="AD26" s="258"/>
      <c r="AE26" s="260">
        <v>0.5</v>
      </c>
      <c r="AF26" s="260">
        <v>0.5</v>
      </c>
      <c r="AG26" s="256"/>
      <c r="AH26" s="257">
        <v>3</v>
      </c>
      <c r="AI26" s="261"/>
      <c r="AJ26" s="261"/>
      <c r="AK26" s="261"/>
      <c r="AL26" s="261"/>
      <c r="AM26" s="256"/>
      <c r="AN26" s="257"/>
      <c r="AO26" s="259"/>
      <c r="AP26" s="261"/>
      <c r="AQ26" s="261"/>
      <c r="AR26" s="261"/>
      <c r="AS26" s="256"/>
      <c r="AT26" s="262"/>
    </row>
    <row r="27" spans="1:46" s="49" customFormat="1" ht="15" customHeight="1" thickBot="1">
      <c r="A27" s="263">
        <v>3</v>
      </c>
      <c r="B27" s="273" t="s">
        <v>78</v>
      </c>
      <c r="C27" s="265">
        <f>SUM(J27,P27,V27,AB27,AH27,AN27,AT27)</f>
        <v>3</v>
      </c>
      <c r="D27" s="239">
        <f>SUM(E27:H27,K27:N27,Q27:T27,W27:Z27,AC27:AF27,AI27:AL27,AO27:AR27)*15</f>
        <v>45</v>
      </c>
      <c r="E27" s="266"/>
      <c r="F27" s="267"/>
      <c r="G27" s="267"/>
      <c r="H27" s="267"/>
      <c r="I27" s="268"/>
      <c r="J27" s="269"/>
      <c r="K27" s="267"/>
      <c r="L27" s="267"/>
      <c r="M27" s="267"/>
      <c r="N27" s="267"/>
      <c r="O27" s="268"/>
      <c r="P27" s="269"/>
      <c r="Q27" s="266"/>
      <c r="R27" s="267"/>
      <c r="S27" s="267"/>
      <c r="T27" s="267"/>
      <c r="U27" s="268"/>
      <c r="V27" s="269"/>
      <c r="W27" s="270"/>
      <c r="X27" s="270"/>
      <c r="Y27" s="270"/>
      <c r="Z27" s="267"/>
      <c r="AA27" s="268"/>
      <c r="AB27" s="269"/>
      <c r="AC27" s="270">
        <v>2</v>
      </c>
      <c r="AD27" s="270"/>
      <c r="AE27" s="270">
        <v>1</v>
      </c>
      <c r="AF27" s="303"/>
      <c r="AG27" s="268"/>
      <c r="AH27" s="269">
        <v>3</v>
      </c>
      <c r="AI27" s="270"/>
      <c r="AJ27" s="270"/>
      <c r="AK27" s="270"/>
      <c r="AL27" s="270"/>
      <c r="AM27" s="268"/>
      <c r="AN27" s="269"/>
      <c r="AO27" s="271"/>
      <c r="AP27" s="270"/>
      <c r="AQ27" s="270"/>
      <c r="AR27" s="270"/>
      <c r="AS27" s="268"/>
      <c r="AT27" s="272"/>
    </row>
    <row r="28" spans="1:46" s="49" customFormat="1" ht="13.5" customHeight="1" thickBot="1">
      <c r="A28" s="321" t="s">
        <v>97</v>
      </c>
      <c r="B28" s="322"/>
      <c r="C28" s="322"/>
      <c r="D28" s="323"/>
      <c r="E28" s="243"/>
      <c r="F28" s="244"/>
      <c r="G28" s="244"/>
      <c r="H28" s="244"/>
      <c r="I28" s="245"/>
      <c r="J28" s="246"/>
      <c r="K28" s="244"/>
      <c r="L28" s="244"/>
      <c r="M28" s="244"/>
      <c r="N28" s="244"/>
      <c r="O28" s="245"/>
      <c r="P28" s="246"/>
      <c r="Q28" s="243"/>
      <c r="R28" s="244"/>
      <c r="S28" s="244"/>
      <c r="T28" s="244"/>
      <c r="U28" s="245"/>
      <c r="V28" s="246"/>
      <c r="W28" s="244"/>
      <c r="X28" s="247"/>
      <c r="Y28" s="247"/>
      <c r="Z28" s="244"/>
      <c r="AA28" s="245"/>
      <c r="AB28" s="246"/>
      <c r="AC28" s="248"/>
      <c r="AD28" s="249"/>
      <c r="AE28" s="249"/>
      <c r="AF28" s="250"/>
      <c r="AG28" s="245"/>
      <c r="AH28" s="246"/>
      <c r="AI28" s="250"/>
      <c r="AJ28" s="250"/>
      <c r="AK28" s="250"/>
      <c r="AL28" s="250"/>
      <c r="AM28" s="245"/>
      <c r="AN28" s="246"/>
      <c r="AO28" s="248"/>
      <c r="AP28" s="250"/>
      <c r="AQ28" s="250"/>
      <c r="AR28" s="250"/>
      <c r="AS28" s="245"/>
      <c r="AT28" s="251"/>
    </row>
    <row r="29" spans="1:46" s="49" customFormat="1" ht="15" customHeight="1">
      <c r="A29" s="60">
        <v>1</v>
      </c>
      <c r="B29" s="300" t="s">
        <v>108</v>
      </c>
      <c r="C29" s="253">
        <f>SUM(J29,P29,V29,AB29,AH29,AN29,AT29)</f>
        <v>3</v>
      </c>
      <c r="D29" s="254">
        <f>SUM(E29:H29,K29:N29,Q29:T29,W29:Z29,AC29:AF29,AI29:AL29,AO29:AR29)*15</f>
        <v>45</v>
      </c>
      <c r="E29" s="253"/>
      <c r="F29" s="255"/>
      <c r="G29" s="255"/>
      <c r="H29" s="255"/>
      <c r="I29" s="256"/>
      <c r="J29" s="257"/>
      <c r="K29" s="255"/>
      <c r="L29" s="255"/>
      <c r="M29" s="255"/>
      <c r="N29" s="255"/>
      <c r="O29" s="256"/>
      <c r="P29" s="257"/>
      <c r="Q29" s="253"/>
      <c r="R29" s="255"/>
      <c r="S29" s="255"/>
      <c r="T29" s="255"/>
      <c r="U29" s="256"/>
      <c r="V29" s="257"/>
      <c r="W29" s="255"/>
      <c r="X29" s="258"/>
      <c r="Y29" s="258"/>
      <c r="Z29" s="255"/>
      <c r="AA29" s="256"/>
      <c r="AB29" s="257"/>
      <c r="AC29" s="259"/>
      <c r="AD29" s="260"/>
      <c r="AE29" s="260"/>
      <c r="AF29" s="261"/>
      <c r="AG29" s="256"/>
      <c r="AH29" s="257"/>
      <c r="AI29" s="261">
        <v>2</v>
      </c>
      <c r="AJ29" s="261"/>
      <c r="AK29" s="261"/>
      <c r="AL29" s="261">
        <v>1</v>
      </c>
      <c r="AM29" s="256"/>
      <c r="AN29" s="257">
        <v>3</v>
      </c>
      <c r="AO29" s="259"/>
      <c r="AP29" s="261"/>
      <c r="AQ29" s="261"/>
      <c r="AR29" s="261"/>
      <c r="AS29" s="256"/>
      <c r="AT29" s="262"/>
    </row>
    <row r="30" spans="1:46" s="49" customFormat="1" ht="15" customHeight="1">
      <c r="A30" s="60">
        <v>2</v>
      </c>
      <c r="B30" s="302" t="s">
        <v>93</v>
      </c>
      <c r="C30" s="253">
        <f>SUM(J30,P30,V30,AB30,AH30,AN30,AT30)</f>
        <v>3</v>
      </c>
      <c r="D30" s="254">
        <f>SUM(E30:H30,K30:N30,Q30:T30,W30:Z30,AC30:AF30,AI30:AL30,AO30:AR30)*15</f>
        <v>45</v>
      </c>
      <c r="E30" s="253"/>
      <c r="F30" s="255"/>
      <c r="G30" s="255"/>
      <c r="H30" s="255"/>
      <c r="I30" s="256"/>
      <c r="J30" s="257"/>
      <c r="K30" s="255"/>
      <c r="L30" s="255"/>
      <c r="M30" s="255"/>
      <c r="N30" s="255"/>
      <c r="O30" s="256"/>
      <c r="P30" s="257"/>
      <c r="Q30" s="253"/>
      <c r="R30" s="255"/>
      <c r="S30" s="255"/>
      <c r="T30" s="255"/>
      <c r="U30" s="256"/>
      <c r="V30" s="257"/>
      <c r="W30" s="255"/>
      <c r="X30" s="258"/>
      <c r="Y30" s="258"/>
      <c r="Z30" s="255"/>
      <c r="AA30" s="256"/>
      <c r="AB30" s="257"/>
      <c r="AC30" s="259"/>
      <c r="AD30" s="260"/>
      <c r="AE30" s="260"/>
      <c r="AF30" s="261"/>
      <c r="AG30" s="256"/>
      <c r="AH30" s="257"/>
      <c r="AI30" s="261">
        <v>2</v>
      </c>
      <c r="AJ30" s="261"/>
      <c r="AK30" s="261"/>
      <c r="AL30" s="261">
        <v>1</v>
      </c>
      <c r="AM30" s="256"/>
      <c r="AN30" s="257">
        <v>3</v>
      </c>
      <c r="AO30" s="259"/>
      <c r="AP30" s="261"/>
      <c r="AQ30" s="261"/>
      <c r="AR30" s="261"/>
      <c r="AS30" s="256"/>
      <c r="AT30" s="262"/>
    </row>
    <row r="31" spans="1:46" s="49" customFormat="1" ht="15" customHeight="1">
      <c r="A31" s="37">
        <v>3</v>
      </c>
      <c r="B31" s="300" t="s">
        <v>94</v>
      </c>
      <c r="C31" s="54">
        <f>SUM(J31,P31,V31,AB31,AH31,AN31,AT31)</f>
        <v>3</v>
      </c>
      <c r="D31" s="166">
        <f>SUM(E31:H31,K31:N31,Q31:T31,W31:Z31,AC31:AF31,AI31:AL31,AO31:AR31)*15</f>
        <v>45</v>
      </c>
      <c r="E31" s="54"/>
      <c r="F31" s="56"/>
      <c r="G31" s="56"/>
      <c r="H31" s="56"/>
      <c r="I31" s="57"/>
      <c r="J31" s="196"/>
      <c r="K31" s="56"/>
      <c r="L31" s="56"/>
      <c r="M31" s="56"/>
      <c r="N31" s="56"/>
      <c r="O31" s="57"/>
      <c r="P31" s="196"/>
      <c r="Q31" s="54"/>
      <c r="R31" s="56"/>
      <c r="S31" s="56"/>
      <c r="T31" s="56"/>
      <c r="U31" s="57"/>
      <c r="V31" s="196"/>
      <c r="W31" s="56"/>
      <c r="X31" s="144"/>
      <c r="Y31" s="144"/>
      <c r="Z31" s="56"/>
      <c r="AA31" s="57"/>
      <c r="AB31" s="196"/>
      <c r="AC31" s="58"/>
      <c r="AD31" s="151"/>
      <c r="AE31" s="151"/>
      <c r="AF31" s="59"/>
      <c r="AG31" s="57"/>
      <c r="AH31" s="196"/>
      <c r="AI31" s="59">
        <v>2</v>
      </c>
      <c r="AJ31" s="59"/>
      <c r="AK31" s="59"/>
      <c r="AL31" s="59">
        <v>1</v>
      </c>
      <c r="AM31" s="57"/>
      <c r="AN31" s="196">
        <v>3</v>
      </c>
      <c r="AO31" s="58"/>
      <c r="AP31" s="59"/>
      <c r="AQ31" s="59"/>
      <c r="AR31" s="59"/>
      <c r="AS31" s="57"/>
      <c r="AT31" s="225"/>
    </row>
    <row r="32" spans="1:46" s="49" customFormat="1" ht="26.25" customHeight="1">
      <c r="A32" s="274">
        <v>4</v>
      </c>
      <c r="B32" s="302" t="s">
        <v>113</v>
      </c>
      <c r="C32" s="54">
        <f>SUM(J32,P32,V32,AB32,AH32,AN32,AT32)</f>
        <v>2</v>
      </c>
      <c r="D32" s="254">
        <f>SUM(E32:H32,K32:N32,Q32:T32,W32:Z32,AC32:AF32,AI32:AL32,AO32:AR32)*15</f>
        <v>30</v>
      </c>
      <c r="E32" s="156"/>
      <c r="F32" s="154"/>
      <c r="G32" s="154"/>
      <c r="H32" s="154"/>
      <c r="I32" s="155"/>
      <c r="J32" s="197"/>
      <c r="K32" s="154"/>
      <c r="L32" s="154"/>
      <c r="M32" s="154"/>
      <c r="N32" s="154"/>
      <c r="O32" s="155"/>
      <c r="P32" s="197"/>
      <c r="Q32" s="156"/>
      <c r="R32" s="154"/>
      <c r="S32" s="154"/>
      <c r="T32" s="154"/>
      <c r="U32" s="155"/>
      <c r="V32" s="197"/>
      <c r="W32" s="154"/>
      <c r="X32" s="275"/>
      <c r="Y32" s="275"/>
      <c r="Z32" s="154"/>
      <c r="AA32" s="155"/>
      <c r="AB32" s="197"/>
      <c r="AC32" s="177"/>
      <c r="AD32" s="276"/>
      <c r="AE32" s="276"/>
      <c r="AF32" s="178"/>
      <c r="AG32" s="155"/>
      <c r="AH32" s="197"/>
      <c r="AI32" s="178">
        <v>1</v>
      </c>
      <c r="AJ32" s="178"/>
      <c r="AK32" s="178">
        <v>1</v>
      </c>
      <c r="AL32" s="178"/>
      <c r="AM32" s="155"/>
      <c r="AN32" s="197">
        <v>2</v>
      </c>
      <c r="AO32" s="177"/>
      <c r="AP32" s="178"/>
      <c r="AQ32" s="178"/>
      <c r="AR32" s="178"/>
      <c r="AS32" s="155"/>
      <c r="AT32" s="226"/>
    </row>
    <row r="33" spans="1:46" s="49" customFormat="1" ht="22.5" customHeight="1" thickBot="1">
      <c r="A33" s="274">
        <v>5</v>
      </c>
      <c r="B33" s="264" t="s">
        <v>82</v>
      </c>
      <c r="C33" s="54">
        <f>SUM(J33,P33,V33,AB33,AH33,AN33,AT33)</f>
        <v>2</v>
      </c>
      <c r="D33" s="166">
        <f>SUM(E33:H33,K33:N33,Q33:T33,W33:Z33,AC33:AF33,AI33:AL33,AO33:AR33)*15</f>
        <v>30</v>
      </c>
      <c r="E33" s="156"/>
      <c r="F33" s="154"/>
      <c r="G33" s="154"/>
      <c r="H33" s="154"/>
      <c r="I33" s="155"/>
      <c r="J33" s="197"/>
      <c r="K33" s="154"/>
      <c r="L33" s="154"/>
      <c r="M33" s="154"/>
      <c r="N33" s="154"/>
      <c r="O33" s="155"/>
      <c r="P33" s="197"/>
      <c r="Q33" s="156"/>
      <c r="R33" s="154"/>
      <c r="S33" s="154"/>
      <c r="T33" s="154"/>
      <c r="U33" s="155"/>
      <c r="V33" s="197"/>
      <c r="W33" s="154"/>
      <c r="X33" s="275"/>
      <c r="Y33" s="275"/>
      <c r="Z33" s="154"/>
      <c r="AA33" s="155"/>
      <c r="AB33" s="197"/>
      <c r="AC33" s="177"/>
      <c r="AD33" s="276"/>
      <c r="AE33" s="276"/>
      <c r="AF33" s="178"/>
      <c r="AG33" s="155"/>
      <c r="AH33" s="197"/>
      <c r="AI33" s="178">
        <v>1</v>
      </c>
      <c r="AJ33" s="178"/>
      <c r="AK33" s="178">
        <v>1</v>
      </c>
      <c r="AL33" s="178"/>
      <c r="AM33" s="155"/>
      <c r="AN33" s="197">
        <v>2</v>
      </c>
      <c r="AO33" s="177"/>
      <c r="AP33" s="178"/>
      <c r="AQ33" s="178"/>
      <c r="AR33" s="178"/>
      <c r="AS33" s="155"/>
      <c r="AT33" s="226"/>
    </row>
    <row r="34" spans="1:46" s="49" customFormat="1" ht="12.75" customHeight="1" thickBot="1">
      <c r="A34" s="321" t="s">
        <v>110</v>
      </c>
      <c r="B34" s="322"/>
      <c r="C34" s="322"/>
      <c r="D34" s="323"/>
      <c r="E34" s="243"/>
      <c r="F34" s="244"/>
      <c r="G34" s="244"/>
      <c r="H34" s="244"/>
      <c r="I34" s="245"/>
      <c r="J34" s="246"/>
      <c r="K34" s="244"/>
      <c r="L34" s="244"/>
      <c r="M34" s="244"/>
      <c r="N34" s="244"/>
      <c r="O34" s="245"/>
      <c r="P34" s="246"/>
      <c r="Q34" s="243"/>
      <c r="R34" s="244"/>
      <c r="S34" s="244"/>
      <c r="T34" s="244"/>
      <c r="U34" s="245"/>
      <c r="V34" s="246"/>
      <c r="W34" s="244"/>
      <c r="X34" s="247"/>
      <c r="Y34" s="247"/>
      <c r="Z34" s="244"/>
      <c r="AA34" s="245"/>
      <c r="AB34" s="246"/>
      <c r="AC34" s="248"/>
      <c r="AD34" s="249"/>
      <c r="AE34" s="249"/>
      <c r="AF34" s="250"/>
      <c r="AG34" s="245"/>
      <c r="AH34" s="246"/>
      <c r="AI34" s="250"/>
      <c r="AJ34" s="250"/>
      <c r="AK34" s="250"/>
      <c r="AL34" s="250"/>
      <c r="AM34" s="245"/>
      <c r="AN34" s="246"/>
      <c r="AO34" s="248"/>
      <c r="AP34" s="250"/>
      <c r="AQ34" s="250"/>
      <c r="AR34" s="250"/>
      <c r="AS34" s="245"/>
      <c r="AT34" s="251"/>
    </row>
    <row r="35" spans="1:46" s="49" customFormat="1" ht="18.75" customHeight="1">
      <c r="A35" s="60">
        <v>1</v>
      </c>
      <c r="B35" s="304" t="s">
        <v>95</v>
      </c>
      <c r="C35" s="253">
        <f>SUM(J35,P35,V35,AB35,AH35,AN35,AT35)</f>
        <v>2</v>
      </c>
      <c r="D35" s="254">
        <f>SUM(E35:H35,K35:N35,Q35:T35,W35:Z35,AC35:AF35,AI35:AL35,AO35:AR35)*15</f>
        <v>30</v>
      </c>
      <c r="E35" s="253"/>
      <c r="F35" s="255"/>
      <c r="G35" s="255"/>
      <c r="H35" s="255"/>
      <c r="I35" s="256"/>
      <c r="J35" s="257"/>
      <c r="K35" s="255"/>
      <c r="L35" s="255"/>
      <c r="M35" s="255"/>
      <c r="N35" s="255"/>
      <c r="O35" s="256"/>
      <c r="P35" s="257"/>
      <c r="Q35" s="253"/>
      <c r="R35" s="255"/>
      <c r="S35" s="255"/>
      <c r="T35" s="255"/>
      <c r="U35" s="256"/>
      <c r="V35" s="257"/>
      <c r="W35" s="255"/>
      <c r="X35" s="258"/>
      <c r="Y35" s="258"/>
      <c r="Z35" s="255"/>
      <c r="AA35" s="256"/>
      <c r="AB35" s="257"/>
      <c r="AC35" s="259"/>
      <c r="AD35" s="260"/>
      <c r="AE35" s="260"/>
      <c r="AF35" s="261"/>
      <c r="AG35" s="256"/>
      <c r="AH35" s="257"/>
      <c r="AI35" s="261"/>
      <c r="AJ35" s="261"/>
      <c r="AK35" s="261"/>
      <c r="AL35" s="261"/>
      <c r="AM35" s="256"/>
      <c r="AN35" s="257"/>
      <c r="AO35" s="259">
        <v>2</v>
      </c>
      <c r="AP35" s="261"/>
      <c r="AQ35" s="261"/>
      <c r="AR35" s="261"/>
      <c r="AS35" s="256"/>
      <c r="AT35" s="262">
        <v>2</v>
      </c>
    </row>
    <row r="36" spans="1:46" s="49" customFormat="1" ht="15.75" customHeight="1" thickBot="1">
      <c r="A36" s="277">
        <v>2</v>
      </c>
      <c r="B36" s="305" t="s">
        <v>96</v>
      </c>
      <c r="C36" s="278">
        <f>SUM(J36,P36,V36,AB36,AH36,AN36,AT36)</f>
        <v>2</v>
      </c>
      <c r="D36" s="279">
        <f>SUM(E36:H36,K36:N36,Q36:T36,W36:Z36,AC36:AF36,AI36:AL36,AO36:AR36)*15</f>
        <v>30</v>
      </c>
      <c r="E36" s="278"/>
      <c r="F36" s="280"/>
      <c r="G36" s="280"/>
      <c r="H36" s="280"/>
      <c r="I36" s="281"/>
      <c r="J36" s="282"/>
      <c r="K36" s="280"/>
      <c r="L36" s="280"/>
      <c r="M36" s="280"/>
      <c r="N36" s="280"/>
      <c r="O36" s="281"/>
      <c r="P36" s="282"/>
      <c r="Q36" s="278"/>
      <c r="R36" s="280"/>
      <c r="S36" s="280"/>
      <c r="T36" s="280"/>
      <c r="U36" s="281"/>
      <c r="V36" s="282"/>
      <c r="W36" s="280"/>
      <c r="X36" s="283"/>
      <c r="Y36" s="283"/>
      <c r="Z36" s="280"/>
      <c r="AA36" s="281"/>
      <c r="AB36" s="282"/>
      <c r="AC36" s="284"/>
      <c r="AD36" s="285"/>
      <c r="AE36" s="285"/>
      <c r="AF36" s="286"/>
      <c r="AG36" s="281"/>
      <c r="AH36" s="282"/>
      <c r="AI36" s="286"/>
      <c r="AJ36" s="286"/>
      <c r="AK36" s="286"/>
      <c r="AL36" s="286"/>
      <c r="AM36" s="281"/>
      <c r="AN36" s="282"/>
      <c r="AO36" s="284">
        <v>2</v>
      </c>
      <c r="AP36" s="286"/>
      <c r="AQ36" s="286"/>
      <c r="AR36" s="286"/>
      <c r="AS36" s="281"/>
      <c r="AT36" s="287">
        <v>2</v>
      </c>
    </row>
    <row r="37" spans="1:46" ht="12" thickTop="1">
      <c r="A37" s="19"/>
      <c r="B37" s="98"/>
      <c r="C37" s="20"/>
      <c r="D37" s="99"/>
      <c r="E37" s="100"/>
      <c r="F37" s="100"/>
      <c r="G37" s="100"/>
      <c r="H37" s="100"/>
      <c r="I37" s="99"/>
      <c r="J37" s="194"/>
      <c r="K37" s="100"/>
      <c r="L37" s="100"/>
      <c r="M37" s="100"/>
      <c r="N37" s="100"/>
      <c r="O37" s="188"/>
      <c r="P37" s="161"/>
      <c r="Q37" s="100"/>
      <c r="R37" s="100"/>
      <c r="S37" s="100"/>
      <c r="T37" s="100"/>
      <c r="U37" s="188"/>
      <c r="V37" s="193"/>
      <c r="W37" s="100"/>
      <c r="X37" s="100"/>
      <c r="Y37" s="100"/>
      <c r="Z37" s="100"/>
      <c r="AA37" s="100"/>
      <c r="AB37" s="237"/>
      <c r="AC37" s="100"/>
      <c r="AD37" s="100"/>
      <c r="AE37" s="100"/>
      <c r="AF37" s="100"/>
      <c r="AG37" s="188"/>
      <c r="AH37" s="161"/>
      <c r="AI37" s="102"/>
      <c r="AJ37" s="100"/>
      <c r="AK37" s="100"/>
      <c r="AL37" s="100"/>
      <c r="AM37" s="100"/>
      <c r="AN37" s="161"/>
      <c r="AO37" s="100"/>
      <c r="AP37" s="100"/>
      <c r="AQ37" s="100"/>
      <c r="AR37" s="100"/>
      <c r="AS37" s="100"/>
      <c r="AT37" s="179"/>
    </row>
    <row r="38" spans="1:46" ht="11.25">
      <c r="A38" s="19"/>
      <c r="B38" s="324"/>
      <c r="C38" s="324"/>
      <c r="D38" s="324"/>
      <c r="E38" s="324"/>
      <c r="F38" s="324"/>
      <c r="G38" s="324"/>
      <c r="H38" s="324"/>
      <c r="I38" s="324"/>
      <c r="J38" s="101"/>
      <c r="K38" s="103"/>
      <c r="L38" s="110" t="s">
        <v>34</v>
      </c>
      <c r="M38" s="109"/>
      <c r="N38" s="109"/>
      <c r="O38" s="109"/>
      <c r="P38" s="105"/>
      <c r="Q38" s="106" t="s">
        <v>102</v>
      </c>
      <c r="R38" s="105"/>
      <c r="S38" s="105"/>
      <c r="T38" s="109"/>
      <c r="U38" s="103"/>
      <c r="V38" s="233"/>
      <c r="W38" s="103"/>
      <c r="X38" s="103"/>
      <c r="Y38" s="105" t="s">
        <v>61</v>
      </c>
      <c r="Z38" s="109"/>
      <c r="AA38" s="109"/>
      <c r="AB38" s="109"/>
      <c r="AC38" s="105"/>
      <c r="AD38" s="106"/>
      <c r="AE38" s="103"/>
      <c r="AF38" s="109"/>
      <c r="AG38" s="109"/>
      <c r="AH38" s="103"/>
      <c r="AI38" s="103"/>
      <c r="AJ38" s="103"/>
      <c r="AK38" s="103"/>
      <c r="AL38" s="103"/>
      <c r="AM38" s="109"/>
      <c r="AN38" s="105"/>
      <c r="AO38" s="109"/>
      <c r="AP38" s="109"/>
      <c r="AQ38" s="109"/>
      <c r="AR38" s="109"/>
      <c r="AS38" s="109"/>
      <c r="AT38" s="180"/>
    </row>
    <row r="39" spans="1:46" ht="11.25">
      <c r="A39" s="19"/>
      <c r="B39" s="317"/>
      <c r="C39" s="317"/>
      <c r="D39" s="317"/>
      <c r="E39" s="317"/>
      <c r="F39" s="317"/>
      <c r="G39" s="317"/>
      <c r="H39" s="317"/>
      <c r="I39" s="317"/>
      <c r="J39" s="187"/>
      <c r="K39" s="189"/>
      <c r="L39" s="190"/>
      <c r="M39" s="190"/>
      <c r="N39" s="190"/>
      <c r="O39" s="190"/>
      <c r="P39" s="190"/>
      <c r="Q39" s="190"/>
      <c r="R39" s="190"/>
      <c r="S39" s="191"/>
      <c r="T39" s="190"/>
      <c r="U39" s="192"/>
      <c r="V39" s="234"/>
      <c r="W39" s="236"/>
      <c r="X39" s="105"/>
      <c r="Y39" s="105" t="s">
        <v>62</v>
      </c>
      <c r="Z39" s="109"/>
      <c r="AA39" s="109"/>
      <c r="AB39" s="109"/>
      <c r="AC39" s="108"/>
      <c r="AD39" s="106"/>
      <c r="AE39" s="103"/>
      <c r="AF39" s="109"/>
      <c r="AG39" s="109"/>
      <c r="AH39" s="103"/>
      <c r="AI39" s="103"/>
      <c r="AJ39" s="103"/>
      <c r="AK39" s="103"/>
      <c r="AL39" s="103"/>
      <c r="AM39" s="109"/>
      <c r="AN39" s="108"/>
      <c r="AO39" s="109"/>
      <c r="AP39" s="109"/>
      <c r="AQ39" s="109"/>
      <c r="AR39" s="109"/>
      <c r="AS39" s="109"/>
      <c r="AT39" s="181"/>
    </row>
    <row r="40" spans="1:46" ht="11.25">
      <c r="A40" s="19"/>
      <c r="B40" s="103"/>
      <c r="C40" s="103"/>
      <c r="D40" s="103"/>
      <c r="E40" s="103"/>
      <c r="F40" s="103"/>
      <c r="G40" s="103"/>
      <c r="H40" s="103"/>
      <c r="I40" s="103"/>
      <c r="J40" s="187"/>
      <c r="K40" s="103"/>
      <c r="L40" s="110" t="s">
        <v>35</v>
      </c>
      <c r="M40" s="108"/>
      <c r="N40" s="108"/>
      <c r="O40" s="108"/>
      <c r="P40" s="108"/>
      <c r="Q40" s="103"/>
      <c r="R40" s="108"/>
      <c r="S40" s="175"/>
      <c r="T40" s="108"/>
      <c r="U40" s="171"/>
      <c r="V40" s="235"/>
      <c r="W40" s="110"/>
      <c r="X40" s="105"/>
      <c r="Y40" s="105" t="s">
        <v>103</v>
      </c>
      <c r="Z40" s="109"/>
      <c r="AA40" s="109"/>
      <c r="AB40" s="109"/>
      <c r="AC40" s="108"/>
      <c r="AD40" s="106"/>
      <c r="AE40" s="103"/>
      <c r="AF40" s="109"/>
      <c r="AG40" s="109"/>
      <c r="AH40" s="103"/>
      <c r="AI40" s="103"/>
      <c r="AJ40" s="103"/>
      <c r="AK40" s="103"/>
      <c r="AL40" s="103"/>
      <c r="AM40" s="109"/>
      <c r="AN40" s="108"/>
      <c r="AO40" s="109"/>
      <c r="AP40" s="109"/>
      <c r="AQ40" s="109"/>
      <c r="AR40" s="109"/>
      <c r="AS40" s="109"/>
      <c r="AT40" s="181"/>
    </row>
    <row r="41" spans="1:46" ht="12.75">
      <c r="A41" s="104"/>
      <c r="B41" s="98"/>
      <c r="C41" s="110"/>
      <c r="D41" s="110"/>
      <c r="E41" s="110"/>
      <c r="F41" s="174"/>
      <c r="G41" s="110"/>
      <c r="H41" s="110"/>
      <c r="I41" s="110"/>
      <c r="J41" s="186"/>
      <c r="K41" s="110"/>
      <c r="L41" s="110"/>
      <c r="M41" s="110"/>
      <c r="N41" s="110"/>
      <c r="O41" s="110"/>
      <c r="P41" s="110"/>
      <c r="Q41" s="111"/>
      <c r="R41" s="110"/>
      <c r="S41" s="110"/>
      <c r="T41" s="110"/>
      <c r="U41" s="110"/>
      <c r="V41" s="186"/>
      <c r="W41" s="110"/>
      <c r="X41" s="110"/>
      <c r="Y41" s="110"/>
      <c r="Z41" s="170"/>
      <c r="AA41" s="170"/>
      <c r="AB41" s="110"/>
      <c r="AC41" s="170"/>
      <c r="AD41" s="170"/>
      <c r="AE41" s="170"/>
      <c r="AF41" s="170"/>
      <c r="AG41" s="170"/>
      <c r="AH41" s="110"/>
      <c r="AI41" s="98"/>
      <c r="AJ41" s="98"/>
      <c r="AK41" s="98"/>
      <c r="AL41" s="98"/>
      <c r="AM41" s="98"/>
      <c r="AN41" s="110"/>
      <c r="AO41" s="170"/>
      <c r="AP41" s="170"/>
      <c r="AQ41" s="170"/>
      <c r="AR41" s="170"/>
      <c r="AS41" s="170"/>
      <c r="AT41" s="182"/>
    </row>
    <row r="42" spans="1:46" ht="12.75">
      <c r="A42" s="104"/>
      <c r="B42" s="98"/>
      <c r="C42" s="110"/>
      <c r="D42" s="110"/>
      <c r="E42" s="110"/>
      <c r="F42" s="174"/>
      <c r="G42" s="110"/>
      <c r="H42" s="110"/>
      <c r="I42" s="110"/>
      <c r="J42" s="186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86"/>
      <c r="W42" s="111"/>
      <c r="X42" s="110"/>
      <c r="Y42" s="110"/>
      <c r="Z42" s="172"/>
      <c r="AA42" s="170"/>
      <c r="AB42" s="110"/>
      <c r="AC42" s="170"/>
      <c r="AD42" s="170"/>
      <c r="AE42" s="170"/>
      <c r="AF42" s="170"/>
      <c r="AG42" s="170"/>
      <c r="AH42" s="110"/>
      <c r="AI42" s="99"/>
      <c r="AJ42" s="98"/>
      <c r="AK42" s="111"/>
      <c r="AM42" s="98"/>
      <c r="AN42" s="110" t="s">
        <v>36</v>
      </c>
      <c r="AO42" s="111"/>
      <c r="AP42" s="98"/>
      <c r="AQ42" s="111"/>
      <c r="AR42" s="111"/>
      <c r="AS42" s="98"/>
      <c r="AT42" s="231"/>
    </row>
    <row r="43" spans="1:46" ht="13.5" thickBot="1">
      <c r="A43" s="112"/>
      <c r="B43" s="113"/>
      <c r="C43" s="114"/>
      <c r="D43" s="114"/>
      <c r="E43" s="114"/>
      <c r="F43" s="115"/>
      <c r="G43" s="114"/>
      <c r="H43" s="114"/>
      <c r="I43" s="114"/>
      <c r="J43" s="116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6"/>
      <c r="W43" s="113"/>
      <c r="X43" s="113"/>
      <c r="Y43" s="113"/>
      <c r="Z43" s="113"/>
      <c r="AA43" s="113"/>
      <c r="AB43" s="114"/>
      <c r="AC43" s="113"/>
      <c r="AD43" s="113"/>
      <c r="AE43" s="113"/>
      <c r="AF43" s="113"/>
      <c r="AG43" s="113"/>
      <c r="AH43" s="114"/>
      <c r="AI43" s="113"/>
      <c r="AJ43" s="113"/>
      <c r="AK43" s="113"/>
      <c r="AL43" s="113"/>
      <c r="AM43" s="113"/>
      <c r="AN43" s="114"/>
      <c r="AO43" s="113"/>
      <c r="AP43" s="113"/>
      <c r="AQ43" s="113"/>
      <c r="AR43" s="113"/>
      <c r="AS43" s="113"/>
      <c r="AT43" s="183"/>
    </row>
    <row r="44" ht="12" thickTop="1"/>
    <row r="45" spans="1:12" ht="12">
      <c r="A45" s="288" t="s">
        <v>115</v>
      </c>
      <c r="C45" s="289"/>
      <c r="D45" s="289"/>
      <c r="E45" s="157"/>
      <c r="F45" s="157"/>
      <c r="G45" s="157"/>
      <c r="L45" s="288"/>
    </row>
    <row r="46" spans="2:12" ht="12">
      <c r="B46" s="6"/>
      <c r="C46" s="289"/>
      <c r="D46" s="289"/>
      <c r="E46" s="157"/>
      <c r="F46" s="157"/>
      <c r="G46" s="157"/>
      <c r="L46" s="288"/>
    </row>
  </sheetData>
  <sheetProtection/>
  <mergeCells count="18">
    <mergeCell ref="E13:J13"/>
    <mergeCell ref="AI13:AN13"/>
    <mergeCell ref="AO13:AT13"/>
    <mergeCell ref="W13:AB13"/>
    <mergeCell ref="AC13:AH13"/>
    <mergeCell ref="K13:P13"/>
    <mergeCell ref="Q13:V13"/>
    <mergeCell ref="A15:D15"/>
    <mergeCell ref="A18:D18"/>
    <mergeCell ref="A12:A14"/>
    <mergeCell ref="C12:C14"/>
    <mergeCell ref="D12:D14"/>
    <mergeCell ref="B39:I39"/>
    <mergeCell ref="A21:D21"/>
    <mergeCell ref="A28:D28"/>
    <mergeCell ref="A24:D24"/>
    <mergeCell ref="A34:D34"/>
    <mergeCell ref="B38:I38"/>
  </mergeCells>
  <printOptions/>
  <pageMargins left="0.26" right="0.23" top="0.57" bottom="0.21" header="0.5" footer="0.18"/>
  <pageSetup horizontalDpi="600" verticalDpi="600" orientation="landscape" paperSize="9" scale="90" r:id="rId1"/>
  <headerFooter alignWithMargins="0">
    <oddHeader>&amp;RZałącznik nr 2
do Uchwały RIP 9/2010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niedojadlo</dc:creator>
  <cp:keywords/>
  <dc:description/>
  <cp:lastModifiedBy>niedojadlo</cp:lastModifiedBy>
  <cp:lastPrinted>2010-06-08T12:48:28Z</cp:lastPrinted>
  <dcterms:created xsi:type="dcterms:W3CDTF">2000-04-05T08:09:09Z</dcterms:created>
  <dcterms:modified xsi:type="dcterms:W3CDTF">2010-06-10T06:29:08Z</dcterms:modified>
  <cp:category/>
  <cp:version/>
  <cp:contentType/>
  <cp:contentStatus/>
</cp:coreProperties>
</file>